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65" yWindow="150" windowWidth="9345" windowHeight="11175" firstSheet="1" activeTab="5"/>
  </bookViews>
  <sheets>
    <sheet name="Sp-PLanVorr." sheetId="1" r:id="rId1"/>
    <sheet name="Sp-PLanRückr." sheetId="2" r:id="rId2"/>
    <sheet name="Auswertung Bayernliga" sheetId="3" r:id="rId3"/>
    <sheet name="Auswertung Verb.Liga" sheetId="4" r:id="rId4"/>
    <sheet name="EndstandBayernliga" sheetId="5" r:id="rId5"/>
    <sheet name="EndstandVerb.Liga" sheetId="6" r:id="rId6"/>
    <sheet name="Punktgleichheit 5M" sheetId="7" r:id="rId7"/>
  </sheets>
  <externalReferences>
    <externalReference r:id="rId10"/>
  </externalReferences>
  <definedNames>
    <definedName name="_xlnm.Print_Area" localSheetId="4">'EndstandBayernliga'!$A$1:$G$19</definedName>
    <definedName name="_xlnm.Print_Area" localSheetId="0">'Sp-PLanVorr.'!$A$1:$AH$94</definedName>
    <definedName name="_xlnm.Print_Titles" localSheetId="1">'Sp-PLanRückr.'!$1:$15</definedName>
    <definedName name="_xlnm.Print_Titles" localSheetId="0">'Sp-PLanVorr.'!$1:$15</definedName>
  </definedNames>
  <calcPr fullCalcOnLoad="1"/>
</workbook>
</file>

<file path=xl/sharedStrings.xml><?xml version="1.0" encoding="utf-8"?>
<sst xmlns="http://schemas.openxmlformats.org/spreadsheetml/2006/main" count="1107" uniqueCount="112">
  <si>
    <t>1.</t>
  </si>
  <si>
    <t>2.</t>
  </si>
  <si>
    <t>3.</t>
  </si>
  <si>
    <t>4.</t>
  </si>
  <si>
    <t>5.</t>
  </si>
  <si>
    <t>6.</t>
  </si>
  <si>
    <t>7.</t>
  </si>
  <si>
    <t>8.</t>
  </si>
  <si>
    <t>Spiel</t>
  </si>
  <si>
    <t>Nr.</t>
  </si>
  <si>
    <t>Feld</t>
  </si>
  <si>
    <t>Mannschaften</t>
  </si>
  <si>
    <t>Linienrichter</t>
  </si>
  <si>
    <t>Ergebnis</t>
  </si>
  <si>
    <t>DG 1</t>
  </si>
  <si>
    <t>DG 2</t>
  </si>
  <si>
    <t>DG 3</t>
  </si>
  <si>
    <t>DG 4</t>
  </si>
  <si>
    <t>DG 5</t>
  </si>
  <si>
    <t>DG 6</t>
  </si>
  <si>
    <t>DG 7</t>
  </si>
  <si>
    <t>:</t>
  </si>
  <si>
    <t>Punkte</t>
  </si>
  <si>
    <t>Treffer</t>
  </si>
  <si>
    <t>Endplatzierung</t>
  </si>
  <si>
    <t>DG 8</t>
  </si>
  <si>
    <t>DG 9</t>
  </si>
  <si>
    <t>DG 10</t>
  </si>
  <si>
    <t>Vorrunde:</t>
  </si>
  <si>
    <t>Rückrunde:</t>
  </si>
  <si>
    <t>Endergebnis gesamt:</t>
  </si>
  <si>
    <t>Mannschaft:</t>
  </si>
  <si>
    <t>Ballverhältnis</t>
  </si>
  <si>
    <t>Differenz Bälle</t>
  </si>
  <si>
    <t>Plusbälle</t>
  </si>
  <si>
    <t>Minusbälle</t>
  </si>
  <si>
    <t>Pluspunkte</t>
  </si>
  <si>
    <t>1. Platz</t>
  </si>
  <si>
    <t>2. Platz</t>
  </si>
  <si>
    <t>3. Platz</t>
  </si>
  <si>
    <t>4. Platz</t>
  </si>
  <si>
    <t>5. Platz</t>
  </si>
  <si>
    <t>6. Platz</t>
  </si>
  <si>
    <t>7. Platz</t>
  </si>
  <si>
    <t>1).</t>
  </si>
  <si>
    <t>Das bessere Punkteverhältnis aus den Spielen, die die punktgleichen</t>
  </si>
  <si>
    <t xml:space="preserve"> Mannschaften gegeneiander ausgetragen haben.</t>
  </si>
  <si>
    <t>2).</t>
  </si>
  <si>
    <t xml:space="preserve">Die höherwertige Trefferdifferenz aus den Spielen, die die punktgleichen </t>
  </si>
  <si>
    <t>Mannschaften gegeneinander ausgetragen haben.</t>
  </si>
  <si>
    <t>3.)</t>
  </si>
  <si>
    <t>Die höherwertige Trefferdifferenz aus allen Spielen der Gruppe.</t>
  </si>
  <si>
    <t xml:space="preserve">4). </t>
  </si>
  <si>
    <t>Entscheidungsspiele der treffergleichen Mannschaften.</t>
  </si>
  <si>
    <t>5).</t>
  </si>
  <si>
    <t>Das Los</t>
  </si>
  <si>
    <t>Auswertung:</t>
  </si>
  <si>
    <t>Punktgleiche Mannschaften:</t>
  </si>
  <si>
    <t>Mannschaften:</t>
  </si>
  <si>
    <t>Ergebnis:</t>
  </si>
  <si>
    <t>Punkte:</t>
  </si>
  <si>
    <t>Treffer:</t>
  </si>
  <si>
    <t>Platz:</t>
  </si>
  <si>
    <t>Schiedsrichter</t>
  </si>
  <si>
    <t>DG 11</t>
  </si>
  <si>
    <t>DG 12</t>
  </si>
  <si>
    <t>DG 13</t>
  </si>
  <si>
    <t>DG 14</t>
  </si>
  <si>
    <t>DG 15</t>
  </si>
  <si>
    <t>DG 16</t>
  </si>
  <si>
    <t>DG 17</t>
  </si>
  <si>
    <t>DG 18</t>
  </si>
  <si>
    <t>DG 19</t>
  </si>
  <si>
    <r>
      <t xml:space="preserve">Teilnehmer:   </t>
    </r>
    <r>
      <rPr>
        <b/>
        <i/>
        <sz val="11"/>
        <rFont val="Arial Narrow"/>
        <family val="2"/>
      </rPr>
      <t>Bayernliga</t>
    </r>
  </si>
  <si>
    <r>
      <t xml:space="preserve">Teilnehmer:   </t>
    </r>
    <r>
      <rPr>
        <b/>
        <i/>
        <sz val="11"/>
        <rFont val="Arial Narrow"/>
        <family val="2"/>
      </rPr>
      <t>Verbandsliga</t>
    </r>
  </si>
  <si>
    <t>DG</t>
  </si>
  <si>
    <t>Auswertung:  BAYERNLIGA</t>
  </si>
  <si>
    <t>Auswertung:  VERBANDSLIGA</t>
  </si>
  <si>
    <t>Bemerkung</t>
  </si>
  <si>
    <t>Moosburg I</t>
  </si>
  <si>
    <t>Moosburg II</t>
  </si>
  <si>
    <t>Weiden I</t>
  </si>
  <si>
    <t>Weiden II</t>
  </si>
  <si>
    <t>Ebern</t>
  </si>
  <si>
    <t>Selb / Schönwald</t>
  </si>
  <si>
    <t>Amberg</t>
  </si>
  <si>
    <t>Fürth I</t>
  </si>
  <si>
    <t>Zirndorf</t>
  </si>
  <si>
    <t>Penzberg</t>
  </si>
  <si>
    <t xml:space="preserve">           Bayerische Meisterschaften Fußballtennis   Saison 2018 / 2019</t>
  </si>
  <si>
    <t>Gunzenhausen I</t>
  </si>
  <si>
    <t>Gunzenhausen II</t>
  </si>
  <si>
    <t>Fürth II</t>
  </si>
  <si>
    <t>Kümmersbruck</t>
  </si>
  <si>
    <t>Kahl / Kleinwallstadt</t>
  </si>
  <si>
    <t>Bayerische Fußballtennismeisterschaft 2018 / 2019</t>
  </si>
  <si>
    <t>Bayerische Meisterschaften im Fußballtennis Saison 2018 / 2019</t>
  </si>
  <si>
    <t>E n d e r g e b n i s  - B A Y E R N L I G A  2018 / 2019</t>
  </si>
  <si>
    <t>E n d e r g e b n i s  - V E R B A N D S L I G A  2018 / 2019</t>
  </si>
  <si>
    <t>Absteiger</t>
  </si>
  <si>
    <t>Bayerischer Meister 2019</t>
  </si>
  <si>
    <t>Aufsteiger in Bayernliga</t>
  </si>
  <si>
    <t>8. Platz</t>
  </si>
  <si>
    <t>am  16. Februar 2019  in  Gunzenhausen</t>
  </si>
  <si>
    <r>
      <t xml:space="preserve">     </t>
    </r>
    <r>
      <rPr>
        <b/>
        <i/>
        <sz val="12"/>
        <rFont val="Arial Narrow"/>
        <family val="2"/>
      </rPr>
      <t xml:space="preserve">Bayern- und Verbandsliga                                             </t>
    </r>
    <r>
      <rPr>
        <b/>
        <sz val="12"/>
        <rFont val="Arial Narrow"/>
        <family val="2"/>
      </rPr>
      <t xml:space="preserve">                                                    </t>
    </r>
    <r>
      <rPr>
        <b/>
        <sz val="14"/>
        <rFont val="Arial Narrow"/>
        <family val="2"/>
      </rPr>
      <t xml:space="preserve">3. Spieltag                 </t>
    </r>
    <r>
      <rPr>
        <b/>
        <sz val="12"/>
        <rFont val="Arial Narrow"/>
        <family val="2"/>
      </rPr>
      <t xml:space="preserve">                                                               </t>
    </r>
  </si>
  <si>
    <t>am  30. März 2019  in  Moosburg</t>
  </si>
  <si>
    <r>
      <t xml:space="preserve">     </t>
    </r>
    <r>
      <rPr>
        <b/>
        <i/>
        <sz val="12"/>
        <rFont val="Arial Narrow"/>
        <family val="2"/>
      </rPr>
      <t xml:space="preserve">Bayern- und Verbandsliga  </t>
    </r>
    <r>
      <rPr>
        <b/>
        <sz val="12"/>
        <rFont val="Arial Narrow"/>
        <family val="2"/>
      </rPr>
      <t xml:space="preserve">                                                                                              4</t>
    </r>
    <r>
      <rPr>
        <b/>
        <sz val="14"/>
        <rFont val="Arial Narrow"/>
        <family val="2"/>
      </rPr>
      <t xml:space="preserve">. Spieltag                 </t>
    </r>
    <r>
      <rPr>
        <b/>
        <sz val="12"/>
        <rFont val="Arial Narrow"/>
        <family val="2"/>
      </rPr>
      <t xml:space="preserve">                                                               </t>
    </r>
  </si>
  <si>
    <t>Fürth</t>
  </si>
  <si>
    <t>Gunzenhausen</t>
  </si>
  <si>
    <t>Weiden</t>
  </si>
  <si>
    <t>Moosburg</t>
  </si>
  <si>
    <r>
      <t xml:space="preserve">Nach dem </t>
    </r>
    <r>
      <rPr>
        <b/>
        <u val="single"/>
        <sz val="18"/>
        <rFont val="Arial"/>
        <family val="2"/>
      </rPr>
      <t>3. Spieltag</t>
    </r>
    <r>
      <rPr>
        <b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</si>
</sst>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5">
    <font>
      <sz val="10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36"/>
      <name val="Arial Narrow"/>
      <family val="2"/>
    </font>
    <font>
      <b/>
      <sz val="14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i/>
      <sz val="12"/>
      <name val="Arial Narrow"/>
      <family val="2"/>
    </font>
    <font>
      <b/>
      <strike/>
      <sz val="10"/>
      <name val="Arial Narrow"/>
      <family val="2"/>
    </font>
    <font>
      <strike/>
      <sz val="10"/>
      <name val="Arial Narrow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0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1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0" fillId="34" borderId="15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>
      <alignment horizontal="center" vertical="center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/>
    </xf>
    <xf numFmtId="0" fontId="4" fillId="35" borderId="28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 applyProtection="1">
      <alignment horizontal="left"/>
      <protection locked="0"/>
    </xf>
    <xf numFmtId="0" fontId="4" fillId="35" borderId="28" xfId="0" applyFont="1" applyFill="1" applyBorder="1" applyAlignment="1" applyProtection="1">
      <alignment horizontal="left" vertical="center"/>
      <protection locked="0"/>
    </xf>
    <xf numFmtId="0" fontId="4" fillId="35" borderId="28" xfId="0" applyFont="1" applyFill="1" applyBorder="1" applyAlignment="1" applyProtection="1">
      <alignment/>
      <protection locked="0"/>
    </xf>
    <xf numFmtId="0" fontId="4" fillId="35" borderId="28" xfId="0" applyFont="1" applyFill="1" applyBorder="1" applyAlignment="1" applyProtection="1">
      <alignment horizontal="center" vertical="center"/>
      <protection locked="0"/>
    </xf>
    <xf numFmtId="0" fontId="4" fillId="35" borderId="29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1" fillId="0" borderId="36" xfId="0" applyFont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1" fillId="0" borderId="37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 applyProtection="1">
      <alignment horizontal="left"/>
      <protection locked="0"/>
    </xf>
    <xf numFmtId="0" fontId="4" fillId="35" borderId="0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4" fillId="33" borderId="14" xfId="0" applyFont="1" applyFill="1" applyBorder="1" applyAlignment="1">
      <alignment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64" fillId="0" borderId="38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33" borderId="39" xfId="0" applyFont="1" applyFill="1" applyBorder="1" applyAlignment="1" applyProtection="1">
      <alignment horizontal="center" vertical="center" wrapText="1"/>
      <protection/>
    </xf>
    <xf numFmtId="0" fontId="20" fillId="37" borderId="39" xfId="0" applyFont="1" applyFill="1" applyBorder="1" applyAlignment="1" applyProtection="1">
      <alignment horizontal="left" vertical="center" wrapText="1"/>
      <protection/>
    </xf>
    <xf numFmtId="0" fontId="21" fillId="37" borderId="39" xfId="0" applyFont="1" applyFill="1" applyBorder="1" applyAlignment="1" applyProtection="1">
      <alignment horizontal="center" vertical="center" wrapText="1"/>
      <protection/>
    </xf>
    <xf numFmtId="0" fontId="20" fillId="37" borderId="39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0" fillId="38" borderId="39" xfId="0" applyFont="1" applyFill="1" applyBorder="1" applyAlignment="1" applyProtection="1">
      <alignment horizontal="left" vertical="center" wrapText="1"/>
      <protection locked="0"/>
    </xf>
    <xf numFmtId="0" fontId="21" fillId="38" borderId="39" xfId="0" applyFont="1" applyFill="1" applyBorder="1" applyAlignment="1" applyProtection="1">
      <alignment horizontal="center" vertical="center" wrapText="1"/>
      <protection locked="0"/>
    </xf>
    <xf numFmtId="0" fontId="20" fillId="38" borderId="39" xfId="0" applyFont="1" applyFill="1" applyBorder="1" applyAlignment="1" applyProtection="1">
      <alignment horizontal="center" vertical="center" wrapText="1"/>
      <protection locked="0"/>
    </xf>
    <xf numFmtId="0" fontId="20" fillId="39" borderId="39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43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33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0" borderId="23" xfId="0" applyFont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0" borderId="29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textRotation="90"/>
    </xf>
    <xf numFmtId="0" fontId="5" fillId="33" borderId="23" xfId="0" applyFont="1" applyFill="1" applyBorder="1" applyAlignment="1">
      <alignment horizontal="center" vertical="center" textRotation="90"/>
    </xf>
    <xf numFmtId="0" fontId="5" fillId="33" borderId="43" xfId="0" applyFont="1" applyFill="1" applyBorder="1" applyAlignment="1">
      <alignment horizontal="center" vertical="center" textRotation="90"/>
    </xf>
    <xf numFmtId="0" fontId="5" fillId="40" borderId="30" xfId="0" applyFont="1" applyFill="1" applyBorder="1" applyAlignment="1">
      <alignment horizontal="center" vertical="center" textRotation="90"/>
    </xf>
    <xf numFmtId="0" fontId="5" fillId="40" borderId="23" xfId="0" applyFont="1" applyFill="1" applyBorder="1" applyAlignment="1">
      <alignment horizontal="center" vertical="center" textRotation="90"/>
    </xf>
    <xf numFmtId="0" fontId="5" fillId="40" borderId="43" xfId="0" applyFont="1" applyFill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20" fillId="33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4" fillId="0" borderId="42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T_2018-2019\Neue%20Planung\2018-2019_Bayern-%20und%20%20Verbandsliga_1.und%202.%20Spieltag_2_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-PLanVorr."/>
      <sheetName val="Sp-PLanRückr."/>
      <sheetName val="Auswertung Bayernliga"/>
      <sheetName val="Auswertung Verb.Liga"/>
      <sheetName val="EndstandBayernliga"/>
      <sheetName val="EndstandVerb.Liga"/>
      <sheetName val="Punktgleichheit 5M"/>
    </sheetNames>
    <sheetDataSet>
      <sheetData sheetId="4">
        <row r="8">
          <cell r="B8">
            <v>261</v>
          </cell>
          <cell r="C8">
            <v>112</v>
          </cell>
          <cell r="E8">
            <v>36</v>
          </cell>
        </row>
        <row r="9">
          <cell r="B9">
            <v>237</v>
          </cell>
          <cell r="C9">
            <v>124</v>
          </cell>
          <cell r="E9">
            <v>30</v>
          </cell>
        </row>
        <row r="10">
          <cell r="B10">
            <v>210</v>
          </cell>
          <cell r="C10">
            <v>138</v>
          </cell>
          <cell r="E10">
            <v>24</v>
          </cell>
        </row>
        <row r="11">
          <cell r="B11">
            <v>133</v>
          </cell>
          <cell r="C11">
            <v>215</v>
          </cell>
          <cell r="E11">
            <v>11</v>
          </cell>
        </row>
        <row r="12">
          <cell r="B12">
            <v>77</v>
          </cell>
          <cell r="C12">
            <v>156</v>
          </cell>
          <cell r="E12">
            <v>9</v>
          </cell>
        </row>
        <row r="13">
          <cell r="B13">
            <v>73</v>
          </cell>
          <cell r="C13">
            <v>162</v>
          </cell>
          <cell r="E13">
            <v>7</v>
          </cell>
        </row>
        <row r="14">
          <cell r="B14">
            <v>79</v>
          </cell>
          <cell r="C14">
            <v>163</v>
          </cell>
          <cell r="E14">
            <v>4</v>
          </cell>
        </row>
      </sheetData>
      <sheetData sheetId="5">
        <row r="8">
          <cell r="B8">
            <v>228</v>
          </cell>
          <cell r="C8">
            <v>139</v>
          </cell>
          <cell r="E8">
            <v>33</v>
          </cell>
        </row>
        <row r="9">
          <cell r="B9">
            <v>231</v>
          </cell>
          <cell r="C9">
            <v>154</v>
          </cell>
          <cell r="E9">
            <v>33</v>
          </cell>
        </row>
        <row r="10">
          <cell r="B10">
            <v>227</v>
          </cell>
          <cell r="C10">
            <v>151</v>
          </cell>
          <cell r="E10">
            <v>33</v>
          </cell>
        </row>
        <row r="11">
          <cell r="B11">
            <v>247</v>
          </cell>
          <cell r="C11">
            <v>179</v>
          </cell>
          <cell r="E11">
            <v>24</v>
          </cell>
        </row>
        <row r="12">
          <cell r="B12">
            <v>109</v>
          </cell>
          <cell r="C12">
            <v>149</v>
          </cell>
          <cell r="E12">
            <v>15</v>
          </cell>
        </row>
        <row r="13">
          <cell r="B13">
            <v>105</v>
          </cell>
          <cell r="C13">
            <v>161</v>
          </cell>
          <cell r="E13">
            <v>12</v>
          </cell>
        </row>
        <row r="14">
          <cell r="B14">
            <v>94</v>
          </cell>
          <cell r="C14">
            <v>180</v>
          </cell>
          <cell r="E14">
            <v>6</v>
          </cell>
        </row>
        <row r="15">
          <cell r="B15">
            <v>72</v>
          </cell>
          <cell r="C15">
            <v>200</v>
          </cell>
          <cell r="E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zoomScalePageLayoutView="0" workbookViewId="0" topLeftCell="A1">
      <selection activeCell="AJ82" sqref="AJ82"/>
    </sheetView>
  </sheetViews>
  <sheetFormatPr defaultColWidth="11.421875" defaultRowHeight="12.75"/>
  <cols>
    <col min="1" max="1" width="3.00390625" style="7" customWidth="1"/>
    <col min="2" max="11" width="2.7109375" style="3" customWidth="1"/>
    <col min="12" max="12" width="2.57421875" style="3" customWidth="1"/>
    <col min="13" max="13" width="2.7109375" style="3" customWidth="1"/>
    <col min="14" max="14" width="1.7109375" style="3" customWidth="1"/>
    <col min="15" max="20" width="2.7109375" style="3" customWidth="1"/>
    <col min="21" max="21" width="1.8515625" style="3" customWidth="1"/>
    <col min="22" max="24" width="2.7109375" style="3" customWidth="1"/>
    <col min="25" max="25" width="4.00390625" style="3" customWidth="1"/>
    <col min="26" max="26" width="2.7109375" style="3" customWidth="1"/>
    <col min="27" max="27" width="2.8515625" style="22" customWidth="1"/>
    <col min="28" max="28" width="2.7109375" style="6" customWidth="1"/>
    <col min="29" max="29" width="8.7109375" style="6" customWidth="1"/>
    <col min="30" max="30" width="2.00390625" style="3" customWidth="1"/>
    <col min="31" max="32" width="2.7109375" style="3" customWidth="1"/>
    <col min="33" max="33" width="1.7109375" style="3" customWidth="1"/>
    <col min="34" max="34" width="2.7109375" style="3" customWidth="1"/>
    <col min="38" max="139" width="11.421875" style="24" customWidth="1"/>
  </cols>
  <sheetData>
    <row r="1" spans="1:41" s="7" customFormat="1" ht="24" customHeight="1">
      <c r="A1" s="186" t="s">
        <v>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58"/>
      <c r="AJ1" s="58"/>
      <c r="AK1" s="58"/>
      <c r="AL1" s="58"/>
      <c r="AM1" s="8"/>
      <c r="AN1" s="8"/>
      <c r="AO1" s="8"/>
    </row>
    <row r="2" spans="1:41" s="7" customFormat="1" ht="18" customHeight="1">
      <c r="A2" s="186" t="s">
        <v>103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58"/>
      <c r="AJ2" s="58"/>
      <c r="AK2" s="58"/>
      <c r="AL2" s="58"/>
      <c r="AM2" s="8"/>
      <c r="AN2" s="8"/>
      <c r="AO2" s="8"/>
    </row>
    <row r="3" spans="1:41" s="7" customFormat="1" ht="24" customHeight="1">
      <c r="A3" s="187" t="s">
        <v>104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59"/>
      <c r="AJ3" s="59"/>
      <c r="AK3" s="59"/>
      <c r="AL3" s="59"/>
      <c r="AM3" s="8"/>
      <c r="AN3" s="8"/>
      <c r="AO3" s="8"/>
    </row>
    <row r="4" spans="1:41" s="7" customFormat="1" ht="7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8"/>
      <c r="AN4" s="8"/>
      <c r="AO4" s="8"/>
    </row>
    <row r="5" spans="1:34" ht="13.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AB5" s="26"/>
      <c r="AC5" s="26"/>
      <c r="AD5" s="22"/>
      <c r="AE5" s="22"/>
      <c r="AF5" s="22"/>
      <c r="AG5" s="22"/>
      <c r="AH5" s="22"/>
    </row>
    <row r="6" spans="2:34" ht="16.5">
      <c r="B6" s="190" t="s">
        <v>73</v>
      </c>
      <c r="C6" s="190"/>
      <c r="D6" s="190"/>
      <c r="E6" s="190"/>
      <c r="F6" s="190"/>
      <c r="G6" s="190"/>
      <c r="H6" s="190"/>
      <c r="I6" s="190"/>
      <c r="J6" s="190"/>
      <c r="K6" s="54"/>
      <c r="L6" s="54"/>
      <c r="M6" s="54"/>
      <c r="N6" s="54"/>
      <c r="O6" s="54"/>
      <c r="P6" s="54"/>
      <c r="Q6" s="54"/>
      <c r="R6" s="54"/>
      <c r="V6" s="205" t="s">
        <v>74</v>
      </c>
      <c r="W6" s="205"/>
      <c r="X6" s="205"/>
      <c r="Y6" s="205"/>
      <c r="Z6" s="205"/>
      <c r="AA6" s="205"/>
      <c r="AB6" s="205"/>
      <c r="AC6" s="205"/>
      <c r="AD6" s="205"/>
      <c r="AE6" s="50"/>
      <c r="AF6" s="50"/>
      <c r="AG6" s="50"/>
      <c r="AH6" s="22"/>
    </row>
    <row r="7" spans="22:34" ht="12.75">
      <c r="V7" s="50"/>
      <c r="W7" s="50"/>
      <c r="X7" s="50"/>
      <c r="Y7" s="50"/>
      <c r="Z7" s="50"/>
      <c r="AA7" s="50"/>
      <c r="AB7" s="50"/>
      <c r="AC7" s="50"/>
      <c r="AD7" s="51"/>
      <c r="AE7" s="50"/>
      <c r="AF7" s="50"/>
      <c r="AG7" s="50"/>
      <c r="AH7" s="22"/>
    </row>
    <row r="8" spans="2:34" ht="12.75">
      <c r="B8" s="3" t="s">
        <v>0</v>
      </c>
      <c r="C8" s="190" t="s">
        <v>79</v>
      </c>
      <c r="D8" s="190"/>
      <c r="E8" s="190"/>
      <c r="F8" s="190"/>
      <c r="G8" s="190"/>
      <c r="H8" s="190"/>
      <c r="I8" s="190"/>
      <c r="K8" s="3" t="s">
        <v>4</v>
      </c>
      <c r="L8" s="190" t="s">
        <v>85</v>
      </c>
      <c r="M8" s="190"/>
      <c r="N8" s="190"/>
      <c r="O8" s="190"/>
      <c r="P8" s="190"/>
      <c r="Q8" s="190"/>
      <c r="R8" s="52"/>
      <c r="V8" s="50" t="s">
        <v>0</v>
      </c>
      <c r="W8" s="53" t="s">
        <v>90</v>
      </c>
      <c r="X8" s="53"/>
      <c r="Y8" s="53"/>
      <c r="Z8" s="53"/>
      <c r="AA8" s="53"/>
      <c r="AB8" s="51" t="s">
        <v>4</v>
      </c>
      <c r="AC8" s="53" t="s">
        <v>88</v>
      </c>
      <c r="AD8" s="53"/>
      <c r="AE8" s="53"/>
      <c r="AF8" s="53"/>
      <c r="AG8" s="53"/>
      <c r="AH8" s="22"/>
    </row>
    <row r="9" spans="2:34" ht="12.75">
      <c r="B9" s="3" t="s">
        <v>1</v>
      </c>
      <c r="C9" s="190" t="s">
        <v>80</v>
      </c>
      <c r="D9" s="190"/>
      <c r="E9" s="190"/>
      <c r="F9" s="190"/>
      <c r="G9" s="190"/>
      <c r="H9" s="190"/>
      <c r="I9" s="190"/>
      <c r="K9" s="3" t="s">
        <v>5</v>
      </c>
      <c r="L9" s="190" t="s">
        <v>86</v>
      </c>
      <c r="M9" s="190"/>
      <c r="N9" s="190"/>
      <c r="O9" s="190"/>
      <c r="P9" s="190"/>
      <c r="Q9" s="190"/>
      <c r="R9" s="52"/>
      <c r="V9" s="50" t="s">
        <v>1</v>
      </c>
      <c r="W9" s="53" t="s">
        <v>91</v>
      </c>
      <c r="X9" s="53"/>
      <c r="Y9" s="53"/>
      <c r="Z9" s="53"/>
      <c r="AA9" s="53"/>
      <c r="AB9" s="51" t="s">
        <v>5</v>
      </c>
      <c r="AC9" s="53" t="s">
        <v>83</v>
      </c>
      <c r="AD9" s="53"/>
      <c r="AE9" s="53"/>
      <c r="AF9" s="53"/>
      <c r="AG9" s="53"/>
      <c r="AH9" s="22"/>
    </row>
    <row r="10" spans="2:34" ht="12.75">
      <c r="B10" s="3" t="s">
        <v>2</v>
      </c>
      <c r="C10" s="190" t="s">
        <v>81</v>
      </c>
      <c r="D10" s="190"/>
      <c r="E10" s="190"/>
      <c r="F10" s="190"/>
      <c r="G10" s="190"/>
      <c r="H10" s="190"/>
      <c r="I10" s="190"/>
      <c r="K10" s="3" t="s">
        <v>6</v>
      </c>
      <c r="L10" s="190" t="s">
        <v>87</v>
      </c>
      <c r="M10" s="190"/>
      <c r="N10" s="190"/>
      <c r="O10" s="190"/>
      <c r="P10" s="190"/>
      <c r="Q10" s="190"/>
      <c r="R10" s="52"/>
      <c r="V10" s="50" t="s">
        <v>2</v>
      </c>
      <c r="W10" s="53" t="s">
        <v>84</v>
      </c>
      <c r="X10" s="53"/>
      <c r="Y10" s="53"/>
      <c r="Z10" s="53"/>
      <c r="AA10" s="53"/>
      <c r="AB10" s="51" t="s">
        <v>6</v>
      </c>
      <c r="AC10" s="53" t="s">
        <v>93</v>
      </c>
      <c r="AD10" s="53"/>
      <c r="AE10" s="53"/>
      <c r="AF10" s="53"/>
      <c r="AG10" s="53"/>
      <c r="AH10" s="11"/>
    </row>
    <row r="11" spans="2:33" ht="12.75">
      <c r="B11" s="3" t="s">
        <v>3</v>
      </c>
      <c r="C11" s="190" t="s">
        <v>82</v>
      </c>
      <c r="D11" s="190"/>
      <c r="E11" s="190"/>
      <c r="F11" s="190"/>
      <c r="G11" s="190"/>
      <c r="H11" s="190"/>
      <c r="I11" s="190"/>
      <c r="K11" s="3" t="s">
        <v>7</v>
      </c>
      <c r="L11" s="190"/>
      <c r="M11" s="190"/>
      <c r="N11" s="190"/>
      <c r="O11" s="190"/>
      <c r="P11" s="190"/>
      <c r="Q11" s="190"/>
      <c r="R11" s="52"/>
      <c r="V11" s="50" t="s">
        <v>3</v>
      </c>
      <c r="W11" s="53" t="s">
        <v>92</v>
      </c>
      <c r="X11" s="53"/>
      <c r="Y11" s="53"/>
      <c r="Z11" s="51"/>
      <c r="AA11" s="51"/>
      <c r="AB11" s="51" t="s">
        <v>7</v>
      </c>
      <c r="AC11" s="53" t="s">
        <v>94</v>
      </c>
      <c r="AD11" s="53"/>
      <c r="AE11" s="53"/>
      <c r="AF11" s="53"/>
      <c r="AG11" s="53"/>
    </row>
    <row r="12" spans="1:34" ht="13.5" thickBot="1">
      <c r="A12" s="9"/>
      <c r="B12" s="4"/>
      <c r="C12" s="4"/>
      <c r="D12" s="4"/>
      <c r="E12" s="4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5"/>
      <c r="W12" s="5"/>
      <c r="X12" s="5"/>
      <c r="Y12" s="5"/>
      <c r="Z12" s="5"/>
      <c r="AA12" s="23"/>
      <c r="AB12" s="4"/>
      <c r="AC12" s="4"/>
      <c r="AD12" s="5"/>
      <c r="AE12" s="5"/>
      <c r="AF12" s="5"/>
      <c r="AG12" s="5"/>
      <c r="AH12" s="5"/>
    </row>
    <row r="13" spans="1:34" ht="12.75" customHeight="1">
      <c r="A13" s="209" t="s">
        <v>8</v>
      </c>
      <c r="B13" s="210"/>
      <c r="C13" s="211"/>
      <c r="D13" s="175" t="s">
        <v>10</v>
      </c>
      <c r="E13" s="177"/>
      <c r="F13" s="175" t="s">
        <v>11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5" t="s">
        <v>12</v>
      </c>
      <c r="W13" s="176"/>
      <c r="X13" s="176"/>
      <c r="Y13" s="176"/>
      <c r="Z13" s="188"/>
      <c r="AA13" s="175" t="s">
        <v>63</v>
      </c>
      <c r="AB13" s="176"/>
      <c r="AC13" s="176"/>
      <c r="AD13" s="175" t="s">
        <v>13</v>
      </c>
      <c r="AE13" s="176"/>
      <c r="AF13" s="176"/>
      <c r="AG13" s="176"/>
      <c r="AH13" s="177"/>
    </row>
    <row r="14" spans="1:34" ht="13.5" customHeight="1" thickBot="1">
      <c r="A14" s="62" t="s">
        <v>9</v>
      </c>
      <c r="B14" s="212" t="s">
        <v>75</v>
      </c>
      <c r="C14" s="213"/>
      <c r="D14" s="178"/>
      <c r="E14" s="180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78"/>
      <c r="W14" s="179"/>
      <c r="X14" s="179"/>
      <c r="Y14" s="179"/>
      <c r="Z14" s="189"/>
      <c r="AA14" s="178"/>
      <c r="AB14" s="179"/>
      <c r="AC14" s="179"/>
      <c r="AD14" s="178"/>
      <c r="AE14" s="179"/>
      <c r="AF14" s="179"/>
      <c r="AG14" s="179"/>
      <c r="AH14" s="180"/>
    </row>
    <row r="15" spans="1:34" ht="8.25" customHeight="1" thickBot="1">
      <c r="A15" s="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6"/>
      <c r="AD15" s="6"/>
      <c r="AE15" s="6"/>
      <c r="AF15" s="6"/>
      <c r="AG15" s="6"/>
      <c r="AH15" s="27"/>
    </row>
    <row r="16" spans="1:139" s="60" customFormat="1" ht="12.75" customHeight="1">
      <c r="A16" s="82">
        <v>1</v>
      </c>
      <c r="B16" s="214" t="s">
        <v>14</v>
      </c>
      <c r="C16" s="214"/>
      <c r="D16" s="207">
        <v>1</v>
      </c>
      <c r="E16" s="207"/>
      <c r="F16" s="98"/>
      <c r="G16" s="206" t="str">
        <f>C8</f>
        <v>Moosburg I</v>
      </c>
      <c r="H16" s="206"/>
      <c r="I16" s="206"/>
      <c r="J16" s="206"/>
      <c r="K16" s="206"/>
      <c r="L16" s="206"/>
      <c r="M16" s="73" t="s">
        <v>21</v>
      </c>
      <c r="N16" s="73"/>
      <c r="O16" s="206" t="str">
        <f>C9</f>
        <v>Moosburg II</v>
      </c>
      <c r="P16" s="206"/>
      <c r="Q16" s="206"/>
      <c r="R16" s="206"/>
      <c r="S16" s="206"/>
      <c r="T16" s="206"/>
      <c r="U16" s="217"/>
      <c r="V16" s="183" t="s">
        <v>83</v>
      </c>
      <c r="W16" s="184"/>
      <c r="X16" s="184"/>
      <c r="Y16" s="184"/>
      <c r="Z16" s="185"/>
      <c r="AA16" s="195" t="s">
        <v>83</v>
      </c>
      <c r="AB16" s="196"/>
      <c r="AC16" s="196"/>
      <c r="AD16" s="218">
        <v>16</v>
      </c>
      <c r="AE16" s="215"/>
      <c r="AF16" s="99" t="s">
        <v>21</v>
      </c>
      <c r="AG16" s="215">
        <v>17</v>
      </c>
      <c r="AH16" s="21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</row>
    <row r="17" spans="1:139" s="60" customFormat="1" ht="12.75" customHeight="1">
      <c r="A17" s="83">
        <v>2</v>
      </c>
      <c r="B17" s="193"/>
      <c r="C17" s="193"/>
      <c r="D17" s="198">
        <v>2</v>
      </c>
      <c r="E17" s="198"/>
      <c r="F17" s="77"/>
      <c r="G17" s="181" t="str">
        <f>C10</f>
        <v>Weiden I</v>
      </c>
      <c r="H17" s="181"/>
      <c r="I17" s="181"/>
      <c r="J17" s="181"/>
      <c r="K17" s="181"/>
      <c r="L17" s="181"/>
      <c r="M17" s="78" t="s">
        <v>21</v>
      </c>
      <c r="N17" s="78"/>
      <c r="O17" s="181" t="str">
        <f>C11</f>
        <v>Weiden II</v>
      </c>
      <c r="P17" s="181"/>
      <c r="Q17" s="181"/>
      <c r="R17" s="181"/>
      <c r="S17" s="181"/>
      <c r="T17" s="181"/>
      <c r="U17" s="182"/>
      <c r="V17" s="165" t="str">
        <f>L9</f>
        <v>Fürth I</v>
      </c>
      <c r="W17" s="165"/>
      <c r="X17" s="165"/>
      <c r="Y17" s="165"/>
      <c r="Z17" s="166"/>
      <c r="AA17" s="171" t="s">
        <v>107</v>
      </c>
      <c r="AB17" s="172"/>
      <c r="AC17" s="172"/>
      <c r="AD17" s="204">
        <v>24</v>
      </c>
      <c r="AE17" s="202"/>
      <c r="AF17" s="72" t="s">
        <v>21</v>
      </c>
      <c r="AG17" s="202">
        <v>8</v>
      </c>
      <c r="AH17" s="203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</row>
    <row r="18" spans="1:139" s="60" customFormat="1" ht="12.75" customHeight="1">
      <c r="A18" s="86">
        <v>3</v>
      </c>
      <c r="B18" s="193"/>
      <c r="C18" s="193"/>
      <c r="D18" s="197">
        <v>3</v>
      </c>
      <c r="E18" s="197"/>
      <c r="F18" s="79"/>
      <c r="G18" s="167" t="str">
        <f>'Sp-PLanVorr.'!W8</f>
        <v>Gunzenhausen I</v>
      </c>
      <c r="H18" s="167"/>
      <c r="I18" s="167"/>
      <c r="J18" s="167"/>
      <c r="K18" s="167"/>
      <c r="L18" s="167"/>
      <c r="M18" s="63" t="s">
        <v>21</v>
      </c>
      <c r="N18" s="63"/>
      <c r="O18" s="167" t="str">
        <f>'Sp-PLanVorr.'!W9</f>
        <v>Gunzenhausen II</v>
      </c>
      <c r="P18" s="167"/>
      <c r="Q18" s="167"/>
      <c r="R18" s="167"/>
      <c r="S18" s="167"/>
      <c r="T18" s="167"/>
      <c r="U18" s="168"/>
      <c r="V18" s="162" t="s">
        <v>93</v>
      </c>
      <c r="W18" s="162"/>
      <c r="X18" s="162"/>
      <c r="Y18" s="162"/>
      <c r="Z18" s="163"/>
      <c r="AA18" s="169" t="s">
        <v>93</v>
      </c>
      <c r="AB18" s="170"/>
      <c r="AC18" s="170"/>
      <c r="AD18" s="201">
        <v>33</v>
      </c>
      <c r="AE18" s="199"/>
      <c r="AF18" s="64" t="s">
        <v>21</v>
      </c>
      <c r="AG18" s="199">
        <v>12</v>
      </c>
      <c r="AH18" s="20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</row>
    <row r="19" spans="1:139" s="60" customFormat="1" ht="6" customHeight="1">
      <c r="A19" s="70"/>
      <c r="B19" s="65"/>
      <c r="C19" s="65"/>
      <c r="D19" s="65"/>
      <c r="E19" s="65"/>
      <c r="F19" s="74"/>
      <c r="G19" s="75"/>
      <c r="H19" s="75"/>
      <c r="I19" s="75"/>
      <c r="J19" s="75"/>
      <c r="K19" s="75"/>
      <c r="L19" s="75"/>
      <c r="M19" s="76"/>
      <c r="N19" s="76"/>
      <c r="O19" s="75"/>
      <c r="P19" s="75"/>
      <c r="Q19" s="75"/>
      <c r="R19" s="75"/>
      <c r="S19" s="75"/>
      <c r="T19" s="75"/>
      <c r="U19" s="75"/>
      <c r="V19" s="113"/>
      <c r="W19" s="113"/>
      <c r="X19" s="113"/>
      <c r="Y19" s="113"/>
      <c r="Z19" s="113"/>
      <c r="AA19" s="114"/>
      <c r="AB19" s="115"/>
      <c r="AC19" s="115"/>
      <c r="AD19" s="80"/>
      <c r="AE19" s="80"/>
      <c r="AF19" s="80"/>
      <c r="AG19" s="80"/>
      <c r="AH19" s="8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</row>
    <row r="20" spans="1:139" s="60" customFormat="1" ht="12.75" customHeight="1">
      <c r="A20" s="83">
        <v>4</v>
      </c>
      <c r="B20" s="193" t="s">
        <v>15</v>
      </c>
      <c r="C20" s="193"/>
      <c r="D20" s="198">
        <v>1</v>
      </c>
      <c r="E20" s="198"/>
      <c r="F20" s="77"/>
      <c r="G20" s="181" t="str">
        <f>L8</f>
        <v>Amberg</v>
      </c>
      <c r="H20" s="181"/>
      <c r="I20" s="181"/>
      <c r="J20" s="181"/>
      <c r="K20" s="181"/>
      <c r="L20" s="181"/>
      <c r="M20" s="78" t="s">
        <v>21</v>
      </c>
      <c r="N20" s="78"/>
      <c r="O20" s="181" t="str">
        <f>L9</f>
        <v>Fürth I</v>
      </c>
      <c r="P20" s="181"/>
      <c r="Q20" s="181"/>
      <c r="R20" s="181"/>
      <c r="S20" s="181"/>
      <c r="T20" s="181"/>
      <c r="U20" s="182"/>
      <c r="V20" s="164" t="str">
        <f>L10</f>
        <v>Zirndorf</v>
      </c>
      <c r="W20" s="165"/>
      <c r="X20" s="165"/>
      <c r="Y20" s="165"/>
      <c r="Z20" s="166"/>
      <c r="AA20" s="171" t="s">
        <v>87</v>
      </c>
      <c r="AB20" s="172"/>
      <c r="AC20" s="172"/>
      <c r="AD20" s="204">
        <v>18</v>
      </c>
      <c r="AE20" s="202"/>
      <c r="AF20" s="72" t="s">
        <v>21</v>
      </c>
      <c r="AG20" s="202">
        <v>13</v>
      </c>
      <c r="AH20" s="203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</row>
    <row r="21" spans="1:139" s="60" customFormat="1" ht="12.75" customHeight="1">
      <c r="A21" s="86">
        <v>5</v>
      </c>
      <c r="B21" s="193"/>
      <c r="C21" s="193"/>
      <c r="D21" s="208">
        <v>2</v>
      </c>
      <c r="E21" s="208"/>
      <c r="F21" s="134"/>
      <c r="G21" s="167" t="str">
        <f>'Sp-PLanVorr.'!W10</f>
        <v>Selb / Schönwald</v>
      </c>
      <c r="H21" s="167"/>
      <c r="I21" s="167"/>
      <c r="J21" s="167"/>
      <c r="K21" s="167"/>
      <c r="L21" s="167"/>
      <c r="M21" s="63" t="s">
        <v>21</v>
      </c>
      <c r="N21" s="63"/>
      <c r="O21" s="167" t="str">
        <f>'Sp-PLanVorr.'!W11</f>
        <v>Fürth II</v>
      </c>
      <c r="P21" s="167"/>
      <c r="Q21" s="167"/>
      <c r="R21" s="167"/>
      <c r="S21" s="167"/>
      <c r="T21" s="167"/>
      <c r="U21" s="168"/>
      <c r="V21" s="162" t="str">
        <f>W9</f>
        <v>Gunzenhausen II</v>
      </c>
      <c r="W21" s="162"/>
      <c r="X21" s="162"/>
      <c r="Y21" s="162"/>
      <c r="Z21" s="163"/>
      <c r="AA21" s="169" t="s">
        <v>108</v>
      </c>
      <c r="AB21" s="170"/>
      <c r="AC21" s="170"/>
      <c r="AD21" s="201">
        <v>11</v>
      </c>
      <c r="AE21" s="199"/>
      <c r="AF21" s="64" t="s">
        <v>21</v>
      </c>
      <c r="AG21" s="199">
        <v>14</v>
      </c>
      <c r="AH21" s="20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</row>
    <row r="22" spans="1:139" s="60" customFormat="1" ht="12.75" customHeight="1">
      <c r="A22" s="86">
        <v>6</v>
      </c>
      <c r="B22" s="193"/>
      <c r="C22" s="193"/>
      <c r="D22" s="197">
        <v>3</v>
      </c>
      <c r="E22" s="197"/>
      <c r="F22" s="79"/>
      <c r="G22" s="167" t="str">
        <f>'Sp-PLanVorr.'!AC8</f>
        <v>Penzberg</v>
      </c>
      <c r="H22" s="167"/>
      <c r="I22" s="167"/>
      <c r="J22" s="167"/>
      <c r="K22" s="167"/>
      <c r="L22" s="167"/>
      <c r="M22" s="63" t="s">
        <v>21</v>
      </c>
      <c r="N22" s="63"/>
      <c r="O22" s="167" t="str">
        <f>'Sp-PLanVorr.'!AC9</f>
        <v>Ebern</v>
      </c>
      <c r="P22" s="167"/>
      <c r="Q22" s="167"/>
      <c r="R22" s="167"/>
      <c r="S22" s="167"/>
      <c r="T22" s="167"/>
      <c r="U22" s="168"/>
      <c r="V22" s="162" t="str">
        <f>W8</f>
        <v>Gunzenhausen I</v>
      </c>
      <c r="W22" s="162"/>
      <c r="X22" s="162"/>
      <c r="Y22" s="162"/>
      <c r="Z22" s="163"/>
      <c r="AA22" s="169" t="s">
        <v>108</v>
      </c>
      <c r="AB22" s="170"/>
      <c r="AC22" s="170"/>
      <c r="AD22" s="201">
        <v>10</v>
      </c>
      <c r="AE22" s="199"/>
      <c r="AF22" s="64" t="s">
        <v>21</v>
      </c>
      <c r="AG22" s="199">
        <v>0</v>
      </c>
      <c r="AH22" s="20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</row>
    <row r="23" spans="1:139" s="60" customFormat="1" ht="6" customHeight="1">
      <c r="A23" s="70"/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8"/>
      <c r="N23" s="68"/>
      <c r="O23" s="67"/>
      <c r="P23" s="67"/>
      <c r="Q23" s="67"/>
      <c r="R23" s="67"/>
      <c r="S23" s="67"/>
      <c r="T23" s="67"/>
      <c r="U23" s="67"/>
      <c r="V23" s="113"/>
      <c r="W23" s="113"/>
      <c r="X23" s="113"/>
      <c r="Y23" s="113"/>
      <c r="Z23" s="113"/>
      <c r="AA23" s="114"/>
      <c r="AB23" s="115"/>
      <c r="AC23" s="115"/>
      <c r="AD23" s="69"/>
      <c r="AE23" s="69"/>
      <c r="AF23" s="69"/>
      <c r="AG23" s="69"/>
      <c r="AH23" s="7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</row>
    <row r="24" spans="1:139" s="60" customFormat="1" ht="12.75" customHeight="1" hidden="1">
      <c r="A24" s="83">
        <v>7</v>
      </c>
      <c r="B24" s="193" t="s">
        <v>16</v>
      </c>
      <c r="C24" s="193"/>
      <c r="D24" s="198">
        <v>1</v>
      </c>
      <c r="E24" s="198"/>
      <c r="F24" s="77"/>
      <c r="G24" s="181" t="str">
        <f>L10</f>
        <v>Zirndorf</v>
      </c>
      <c r="H24" s="181"/>
      <c r="I24" s="181"/>
      <c r="J24" s="181"/>
      <c r="K24" s="181"/>
      <c r="L24" s="181"/>
      <c r="M24" s="78" t="s">
        <v>21</v>
      </c>
      <c r="N24" s="78"/>
      <c r="O24" s="181">
        <f>L11</f>
        <v>0</v>
      </c>
      <c r="P24" s="181"/>
      <c r="Q24" s="181"/>
      <c r="R24" s="181"/>
      <c r="S24" s="181"/>
      <c r="T24" s="181"/>
      <c r="U24" s="182"/>
      <c r="V24" s="164" t="str">
        <f>C9</f>
        <v>Moosburg II</v>
      </c>
      <c r="W24" s="165"/>
      <c r="X24" s="165"/>
      <c r="Y24" s="165"/>
      <c r="Z24" s="166"/>
      <c r="AA24" s="171"/>
      <c r="AB24" s="172"/>
      <c r="AC24" s="172"/>
      <c r="AD24" s="204"/>
      <c r="AE24" s="202"/>
      <c r="AF24" s="72" t="s">
        <v>21</v>
      </c>
      <c r="AG24" s="202"/>
      <c r="AH24" s="203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</row>
    <row r="25" spans="1:139" s="60" customFormat="1" ht="12.75" customHeight="1">
      <c r="A25" s="83">
        <v>8</v>
      </c>
      <c r="B25" s="193"/>
      <c r="C25" s="193"/>
      <c r="D25" s="198">
        <v>2</v>
      </c>
      <c r="E25" s="198"/>
      <c r="F25" s="77"/>
      <c r="G25" s="181" t="str">
        <f>C11</f>
        <v>Weiden II</v>
      </c>
      <c r="H25" s="181"/>
      <c r="I25" s="181"/>
      <c r="J25" s="181"/>
      <c r="K25" s="181"/>
      <c r="L25" s="181"/>
      <c r="M25" s="78" t="s">
        <v>21</v>
      </c>
      <c r="N25" s="78"/>
      <c r="O25" s="181" t="str">
        <f>C8</f>
        <v>Moosburg I</v>
      </c>
      <c r="P25" s="181"/>
      <c r="Q25" s="181"/>
      <c r="R25" s="181"/>
      <c r="S25" s="181"/>
      <c r="T25" s="181"/>
      <c r="U25" s="182"/>
      <c r="V25" s="165" t="str">
        <f>AC8</f>
        <v>Penzberg</v>
      </c>
      <c r="W25" s="165"/>
      <c r="X25" s="165"/>
      <c r="Y25" s="165"/>
      <c r="Z25" s="166"/>
      <c r="AA25" s="171" t="s">
        <v>88</v>
      </c>
      <c r="AB25" s="172"/>
      <c r="AC25" s="172"/>
      <c r="AD25" s="204">
        <v>7</v>
      </c>
      <c r="AE25" s="202"/>
      <c r="AF25" s="72" t="s">
        <v>21</v>
      </c>
      <c r="AG25" s="202">
        <v>30</v>
      </c>
      <c r="AH25" s="20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</row>
    <row r="26" spans="1:139" s="60" customFormat="1" ht="12.75" customHeight="1">
      <c r="A26" s="86">
        <v>9</v>
      </c>
      <c r="B26" s="193"/>
      <c r="C26" s="193"/>
      <c r="D26" s="197">
        <v>3</v>
      </c>
      <c r="E26" s="197"/>
      <c r="F26" s="79"/>
      <c r="G26" s="167" t="str">
        <f>'Sp-PLanVorr.'!AC10</f>
        <v>Kümmersbruck</v>
      </c>
      <c r="H26" s="167"/>
      <c r="I26" s="167"/>
      <c r="J26" s="167"/>
      <c r="K26" s="167"/>
      <c r="L26" s="167"/>
      <c r="M26" s="63" t="s">
        <v>21</v>
      </c>
      <c r="N26" s="63"/>
      <c r="O26" s="167" t="str">
        <f>'Sp-PLanVorr.'!AC11</f>
        <v>Kahl / Kleinwallstadt</v>
      </c>
      <c r="P26" s="167"/>
      <c r="Q26" s="167"/>
      <c r="R26" s="167"/>
      <c r="S26" s="167"/>
      <c r="T26" s="167"/>
      <c r="U26" s="168"/>
      <c r="V26" s="162" t="str">
        <f>C10</f>
        <v>Weiden I</v>
      </c>
      <c r="W26" s="162"/>
      <c r="X26" s="162"/>
      <c r="Y26" s="162"/>
      <c r="Z26" s="163"/>
      <c r="AA26" s="169" t="s">
        <v>109</v>
      </c>
      <c r="AB26" s="170"/>
      <c r="AC26" s="170"/>
      <c r="AD26" s="201">
        <v>15</v>
      </c>
      <c r="AE26" s="199"/>
      <c r="AF26" s="64" t="s">
        <v>21</v>
      </c>
      <c r="AG26" s="199">
        <v>27</v>
      </c>
      <c r="AH26" s="20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s="60" customFormat="1" ht="6" customHeight="1">
      <c r="A27" s="70"/>
      <c r="B27" s="65"/>
      <c r="C27" s="65"/>
      <c r="D27" s="65"/>
      <c r="E27" s="65"/>
      <c r="F27" s="66"/>
      <c r="G27" s="67"/>
      <c r="H27" s="67"/>
      <c r="I27" s="67"/>
      <c r="J27" s="67"/>
      <c r="K27" s="67"/>
      <c r="L27" s="67"/>
      <c r="M27" s="68"/>
      <c r="N27" s="68"/>
      <c r="O27" s="67"/>
      <c r="P27" s="67"/>
      <c r="Q27" s="67"/>
      <c r="R27" s="67"/>
      <c r="S27" s="67"/>
      <c r="T27" s="67"/>
      <c r="U27" s="67"/>
      <c r="V27" s="113"/>
      <c r="W27" s="113"/>
      <c r="X27" s="113"/>
      <c r="Y27" s="113"/>
      <c r="Z27" s="113"/>
      <c r="AA27" s="114"/>
      <c r="AB27" s="115"/>
      <c r="AC27" s="115"/>
      <c r="AD27" s="69"/>
      <c r="AE27" s="69"/>
      <c r="AF27" s="69"/>
      <c r="AG27" s="69"/>
      <c r="AH27" s="7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139" s="60" customFormat="1" ht="12.75" customHeight="1">
      <c r="A28" s="83">
        <v>10</v>
      </c>
      <c r="B28" s="193" t="s">
        <v>17</v>
      </c>
      <c r="C28" s="193"/>
      <c r="D28" s="198">
        <v>1</v>
      </c>
      <c r="E28" s="198"/>
      <c r="F28" s="77"/>
      <c r="G28" s="181" t="str">
        <f>C9</f>
        <v>Moosburg II</v>
      </c>
      <c r="H28" s="181"/>
      <c r="I28" s="181"/>
      <c r="J28" s="181"/>
      <c r="K28" s="181"/>
      <c r="L28" s="181"/>
      <c r="M28" s="78" t="s">
        <v>21</v>
      </c>
      <c r="N28" s="78"/>
      <c r="O28" s="181" t="str">
        <f>C10</f>
        <v>Weiden I</v>
      </c>
      <c r="P28" s="181"/>
      <c r="Q28" s="181"/>
      <c r="R28" s="181"/>
      <c r="S28" s="181"/>
      <c r="T28" s="181"/>
      <c r="U28" s="182"/>
      <c r="V28" s="164" t="str">
        <f>AC9</f>
        <v>Ebern</v>
      </c>
      <c r="W28" s="165"/>
      <c r="X28" s="165"/>
      <c r="Y28" s="165"/>
      <c r="Z28" s="166"/>
      <c r="AA28" s="171" t="s">
        <v>83</v>
      </c>
      <c r="AB28" s="172"/>
      <c r="AC28" s="172"/>
      <c r="AD28" s="204">
        <v>17</v>
      </c>
      <c r="AE28" s="202"/>
      <c r="AF28" s="72" t="s">
        <v>21</v>
      </c>
      <c r="AG28" s="202">
        <v>18</v>
      </c>
      <c r="AH28" s="203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</row>
    <row r="29" spans="1:139" s="60" customFormat="1" ht="12.75" customHeight="1">
      <c r="A29" s="86">
        <v>11</v>
      </c>
      <c r="B29" s="193"/>
      <c r="C29" s="193"/>
      <c r="D29" s="208">
        <v>2</v>
      </c>
      <c r="E29" s="208"/>
      <c r="F29" s="134"/>
      <c r="G29" s="167" t="str">
        <f>'Sp-PLanVorr.'!W11</f>
        <v>Fürth II</v>
      </c>
      <c r="H29" s="167"/>
      <c r="I29" s="167"/>
      <c r="J29" s="167"/>
      <c r="K29" s="167"/>
      <c r="L29" s="167"/>
      <c r="M29" s="63" t="s">
        <v>21</v>
      </c>
      <c r="N29" s="63"/>
      <c r="O29" s="167" t="str">
        <f>'Sp-PLanVorr.'!W8</f>
        <v>Gunzenhausen I</v>
      </c>
      <c r="P29" s="167"/>
      <c r="Q29" s="167"/>
      <c r="R29" s="167"/>
      <c r="S29" s="167"/>
      <c r="T29" s="167"/>
      <c r="U29" s="168"/>
      <c r="V29" s="162" t="str">
        <f>AC11</f>
        <v>Kahl / Kleinwallstadt</v>
      </c>
      <c r="W29" s="162"/>
      <c r="X29" s="162"/>
      <c r="Y29" s="162"/>
      <c r="Z29" s="163"/>
      <c r="AA29" s="169" t="s">
        <v>109</v>
      </c>
      <c r="AB29" s="170"/>
      <c r="AC29" s="170"/>
      <c r="AD29" s="201">
        <v>14</v>
      </c>
      <c r="AE29" s="199"/>
      <c r="AF29" s="64" t="s">
        <v>21</v>
      </c>
      <c r="AG29" s="199">
        <v>19</v>
      </c>
      <c r="AH29" s="20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</row>
    <row r="30" spans="1:139" s="60" customFormat="1" ht="12.75" customHeight="1">
      <c r="A30" s="86">
        <v>12</v>
      </c>
      <c r="B30" s="193"/>
      <c r="C30" s="193"/>
      <c r="D30" s="197">
        <v>3</v>
      </c>
      <c r="E30" s="197"/>
      <c r="F30" s="79"/>
      <c r="G30" s="167" t="str">
        <f>'Sp-PLanVorr.'!W9</f>
        <v>Gunzenhausen II</v>
      </c>
      <c r="H30" s="167"/>
      <c r="I30" s="167"/>
      <c r="J30" s="167"/>
      <c r="K30" s="167"/>
      <c r="L30" s="167"/>
      <c r="M30" s="63" t="s">
        <v>21</v>
      </c>
      <c r="N30" s="63"/>
      <c r="O30" s="167" t="str">
        <f>'Sp-PLanVorr.'!W10</f>
        <v>Selb / Schönwald</v>
      </c>
      <c r="P30" s="167"/>
      <c r="Q30" s="167"/>
      <c r="R30" s="167"/>
      <c r="S30" s="167"/>
      <c r="T30" s="167"/>
      <c r="U30" s="168"/>
      <c r="V30" s="162" t="str">
        <f>AC10</f>
        <v>Kümmersbruck</v>
      </c>
      <c r="W30" s="162"/>
      <c r="X30" s="162"/>
      <c r="Y30" s="162"/>
      <c r="Z30" s="163"/>
      <c r="AA30" s="169" t="s">
        <v>93</v>
      </c>
      <c r="AB30" s="170"/>
      <c r="AC30" s="170"/>
      <c r="AD30" s="201">
        <v>14</v>
      </c>
      <c r="AE30" s="199"/>
      <c r="AF30" s="64" t="s">
        <v>21</v>
      </c>
      <c r="AG30" s="199">
        <v>21</v>
      </c>
      <c r="AH30" s="20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</row>
    <row r="31" spans="1:139" s="60" customFormat="1" ht="6" customHeight="1">
      <c r="A31" s="70"/>
      <c r="B31" s="65"/>
      <c r="C31" s="65"/>
      <c r="D31" s="65"/>
      <c r="E31" s="65"/>
      <c r="F31" s="66"/>
      <c r="G31" s="67"/>
      <c r="H31" s="67"/>
      <c r="I31" s="67"/>
      <c r="J31" s="67"/>
      <c r="K31" s="67"/>
      <c r="L31" s="67"/>
      <c r="M31" s="68"/>
      <c r="N31" s="68"/>
      <c r="O31" s="67"/>
      <c r="P31" s="67"/>
      <c r="Q31" s="67"/>
      <c r="R31" s="67"/>
      <c r="S31" s="67"/>
      <c r="T31" s="67"/>
      <c r="U31" s="67"/>
      <c r="V31" s="113"/>
      <c r="W31" s="113"/>
      <c r="X31" s="113"/>
      <c r="Y31" s="113"/>
      <c r="Z31" s="113"/>
      <c r="AA31" s="114"/>
      <c r="AB31" s="115"/>
      <c r="AC31" s="115"/>
      <c r="AD31" s="69"/>
      <c r="AE31" s="69"/>
      <c r="AF31" s="69"/>
      <c r="AG31" s="69"/>
      <c r="AH31" s="7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</row>
    <row r="32" spans="1:139" s="60" customFormat="1" ht="12.75" customHeight="1" hidden="1">
      <c r="A32" s="83">
        <v>13</v>
      </c>
      <c r="B32" s="193" t="s">
        <v>18</v>
      </c>
      <c r="C32" s="193"/>
      <c r="D32" s="198">
        <v>1</v>
      </c>
      <c r="E32" s="198"/>
      <c r="F32" s="77"/>
      <c r="G32" s="181">
        <f>L11</f>
        <v>0</v>
      </c>
      <c r="H32" s="181"/>
      <c r="I32" s="181"/>
      <c r="J32" s="181"/>
      <c r="K32" s="181"/>
      <c r="L32" s="181"/>
      <c r="M32" s="78" t="s">
        <v>21</v>
      </c>
      <c r="N32" s="78"/>
      <c r="O32" s="181" t="str">
        <f>L8</f>
        <v>Amberg</v>
      </c>
      <c r="P32" s="181"/>
      <c r="Q32" s="181"/>
      <c r="R32" s="181"/>
      <c r="S32" s="181"/>
      <c r="T32" s="181"/>
      <c r="U32" s="182"/>
      <c r="V32" s="164" t="str">
        <f>C8</f>
        <v>Moosburg I</v>
      </c>
      <c r="W32" s="165"/>
      <c r="X32" s="165"/>
      <c r="Y32" s="165"/>
      <c r="Z32" s="166"/>
      <c r="AA32" s="171"/>
      <c r="AB32" s="172"/>
      <c r="AC32" s="172"/>
      <c r="AD32" s="204"/>
      <c r="AE32" s="202"/>
      <c r="AF32" s="72" t="s">
        <v>21</v>
      </c>
      <c r="AG32" s="202"/>
      <c r="AH32" s="203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</row>
    <row r="33" spans="1:139" s="60" customFormat="1" ht="12.75" customHeight="1">
      <c r="A33" s="83">
        <v>14</v>
      </c>
      <c r="B33" s="193"/>
      <c r="C33" s="193"/>
      <c r="D33" s="198">
        <v>2</v>
      </c>
      <c r="E33" s="198"/>
      <c r="F33" s="77"/>
      <c r="G33" s="181" t="str">
        <f>L9</f>
        <v>Fürth I</v>
      </c>
      <c r="H33" s="181"/>
      <c r="I33" s="181"/>
      <c r="J33" s="181"/>
      <c r="K33" s="181"/>
      <c r="L33" s="181"/>
      <c r="M33" s="78" t="s">
        <v>21</v>
      </c>
      <c r="N33" s="78"/>
      <c r="O33" s="181" t="str">
        <f>L10</f>
        <v>Zirndorf</v>
      </c>
      <c r="P33" s="181"/>
      <c r="Q33" s="181"/>
      <c r="R33" s="181"/>
      <c r="S33" s="181"/>
      <c r="T33" s="181"/>
      <c r="U33" s="182"/>
      <c r="V33" s="165" t="str">
        <f>C11</f>
        <v>Weiden II</v>
      </c>
      <c r="W33" s="165"/>
      <c r="X33" s="165"/>
      <c r="Y33" s="165"/>
      <c r="Z33" s="166"/>
      <c r="AA33" s="171" t="s">
        <v>109</v>
      </c>
      <c r="AB33" s="172"/>
      <c r="AC33" s="172"/>
      <c r="AD33" s="204">
        <v>26</v>
      </c>
      <c r="AE33" s="202"/>
      <c r="AF33" s="72" t="s">
        <v>21</v>
      </c>
      <c r="AG33" s="202">
        <v>18</v>
      </c>
      <c r="AH33" s="203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</row>
    <row r="34" spans="1:139" s="60" customFormat="1" ht="12.75" customHeight="1">
      <c r="A34" s="86">
        <v>15</v>
      </c>
      <c r="B34" s="193"/>
      <c r="C34" s="193"/>
      <c r="D34" s="197">
        <v>3</v>
      </c>
      <c r="E34" s="197"/>
      <c r="F34" s="79"/>
      <c r="G34" s="167" t="str">
        <f>'Sp-PLanVorr.'!AC11</f>
        <v>Kahl / Kleinwallstadt</v>
      </c>
      <c r="H34" s="167"/>
      <c r="I34" s="167"/>
      <c r="J34" s="167"/>
      <c r="K34" s="167"/>
      <c r="L34" s="167"/>
      <c r="M34" s="63" t="s">
        <v>21</v>
      </c>
      <c r="N34" s="63"/>
      <c r="O34" s="167" t="str">
        <f>'Sp-PLanVorr.'!AC8</f>
        <v>Penzberg</v>
      </c>
      <c r="P34" s="167"/>
      <c r="Q34" s="167"/>
      <c r="R34" s="167"/>
      <c r="S34" s="167"/>
      <c r="T34" s="167"/>
      <c r="U34" s="168"/>
      <c r="V34" s="162" t="str">
        <f>W10</f>
        <v>Selb / Schönwald</v>
      </c>
      <c r="W34" s="162"/>
      <c r="X34" s="162"/>
      <c r="Y34" s="162"/>
      <c r="Z34" s="163"/>
      <c r="AA34" s="169" t="s">
        <v>84</v>
      </c>
      <c r="AB34" s="170"/>
      <c r="AC34" s="170"/>
      <c r="AD34" s="201">
        <v>27</v>
      </c>
      <c r="AE34" s="199"/>
      <c r="AF34" s="64" t="s">
        <v>21</v>
      </c>
      <c r="AG34" s="199">
        <v>12</v>
      </c>
      <c r="AH34" s="20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</row>
    <row r="35" spans="1:139" s="60" customFormat="1" ht="6" customHeight="1">
      <c r="A35" s="70"/>
      <c r="B35" s="65"/>
      <c r="C35" s="65"/>
      <c r="D35" s="65"/>
      <c r="E35" s="65"/>
      <c r="F35" s="66"/>
      <c r="G35" s="67"/>
      <c r="H35" s="67"/>
      <c r="I35" s="67"/>
      <c r="J35" s="67"/>
      <c r="K35" s="67"/>
      <c r="L35" s="67"/>
      <c r="M35" s="68"/>
      <c r="N35" s="68"/>
      <c r="O35" s="67"/>
      <c r="P35" s="67"/>
      <c r="Q35" s="67"/>
      <c r="R35" s="67"/>
      <c r="S35" s="67"/>
      <c r="T35" s="67"/>
      <c r="U35" s="67"/>
      <c r="V35" s="113"/>
      <c r="W35" s="113"/>
      <c r="X35" s="113"/>
      <c r="Y35" s="113"/>
      <c r="Z35" s="113"/>
      <c r="AA35" s="114"/>
      <c r="AB35" s="115"/>
      <c r="AC35" s="115"/>
      <c r="AD35" s="69"/>
      <c r="AE35" s="69"/>
      <c r="AF35" s="69"/>
      <c r="AG35" s="69"/>
      <c r="AH35" s="7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</row>
    <row r="36" spans="1:139" s="60" customFormat="1" ht="12.75" customHeight="1">
      <c r="A36" s="83">
        <v>16</v>
      </c>
      <c r="B36" s="193" t="s">
        <v>19</v>
      </c>
      <c r="C36" s="193"/>
      <c r="D36" s="198">
        <v>1</v>
      </c>
      <c r="E36" s="198"/>
      <c r="F36" s="77"/>
      <c r="G36" s="181" t="str">
        <f>C8</f>
        <v>Moosburg I</v>
      </c>
      <c r="H36" s="181"/>
      <c r="I36" s="181"/>
      <c r="J36" s="181"/>
      <c r="K36" s="181"/>
      <c r="L36" s="181"/>
      <c r="M36" s="78" t="s">
        <v>21</v>
      </c>
      <c r="N36" s="78"/>
      <c r="O36" s="181" t="str">
        <f>C10</f>
        <v>Weiden I</v>
      </c>
      <c r="P36" s="181"/>
      <c r="Q36" s="181"/>
      <c r="R36" s="181"/>
      <c r="S36" s="181"/>
      <c r="T36" s="181"/>
      <c r="U36" s="182"/>
      <c r="V36" s="164" t="str">
        <f>AC8</f>
        <v>Penzberg</v>
      </c>
      <c r="W36" s="165"/>
      <c r="X36" s="165"/>
      <c r="Y36" s="165"/>
      <c r="Z36" s="166"/>
      <c r="AA36" s="171" t="s">
        <v>88</v>
      </c>
      <c r="AB36" s="172"/>
      <c r="AC36" s="172"/>
      <c r="AD36" s="204">
        <v>18</v>
      </c>
      <c r="AE36" s="202"/>
      <c r="AF36" s="72" t="s">
        <v>21</v>
      </c>
      <c r="AG36" s="202">
        <v>13</v>
      </c>
      <c r="AH36" s="203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</row>
    <row r="37" spans="1:139" s="60" customFormat="1" ht="12.75" customHeight="1">
      <c r="A37" s="86">
        <v>17</v>
      </c>
      <c r="B37" s="193"/>
      <c r="C37" s="193"/>
      <c r="D37" s="197">
        <v>2</v>
      </c>
      <c r="E37" s="197"/>
      <c r="F37" s="79"/>
      <c r="G37" s="167" t="str">
        <f>'Sp-PLanVorr.'!AC9</f>
        <v>Ebern</v>
      </c>
      <c r="H37" s="167"/>
      <c r="I37" s="167"/>
      <c r="J37" s="167"/>
      <c r="K37" s="167"/>
      <c r="L37" s="167"/>
      <c r="M37" s="63" t="s">
        <v>21</v>
      </c>
      <c r="N37" s="63"/>
      <c r="O37" s="167" t="str">
        <f>'Sp-PLanVorr.'!AC10</f>
        <v>Kümmersbruck</v>
      </c>
      <c r="P37" s="167"/>
      <c r="Q37" s="167"/>
      <c r="R37" s="167"/>
      <c r="S37" s="167"/>
      <c r="T37" s="167"/>
      <c r="U37" s="168"/>
      <c r="V37" s="162" t="str">
        <f>L9</f>
        <v>Fürth I</v>
      </c>
      <c r="W37" s="162"/>
      <c r="X37" s="162"/>
      <c r="Y37" s="162"/>
      <c r="Z37" s="163"/>
      <c r="AA37" s="169" t="s">
        <v>107</v>
      </c>
      <c r="AB37" s="170"/>
      <c r="AC37" s="170"/>
      <c r="AD37" s="201">
        <v>0</v>
      </c>
      <c r="AE37" s="199"/>
      <c r="AF37" s="64" t="s">
        <v>21</v>
      </c>
      <c r="AG37" s="199">
        <v>10</v>
      </c>
      <c r="AH37" s="20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</row>
    <row r="38" spans="1:139" s="60" customFormat="1" ht="12.75" customHeight="1">
      <c r="A38" s="86">
        <v>18</v>
      </c>
      <c r="B38" s="193"/>
      <c r="C38" s="193"/>
      <c r="D38" s="197">
        <v>3</v>
      </c>
      <c r="E38" s="197"/>
      <c r="F38" s="79"/>
      <c r="G38" s="167" t="str">
        <f>'Sp-PLanVorr.'!W8</f>
        <v>Gunzenhausen I</v>
      </c>
      <c r="H38" s="167"/>
      <c r="I38" s="167"/>
      <c r="J38" s="167"/>
      <c r="K38" s="167"/>
      <c r="L38" s="167"/>
      <c r="M38" s="63" t="s">
        <v>21</v>
      </c>
      <c r="N38" s="63"/>
      <c r="O38" s="167" t="str">
        <f>'Sp-PLanVorr.'!W10</f>
        <v>Selb / Schönwald</v>
      </c>
      <c r="P38" s="167"/>
      <c r="Q38" s="167"/>
      <c r="R38" s="167"/>
      <c r="S38" s="167"/>
      <c r="T38" s="167"/>
      <c r="U38" s="168"/>
      <c r="V38" s="162" t="str">
        <f>AC11</f>
        <v>Kahl / Kleinwallstadt</v>
      </c>
      <c r="W38" s="162"/>
      <c r="X38" s="162"/>
      <c r="Y38" s="162"/>
      <c r="Z38" s="163"/>
      <c r="AA38" s="169" t="s">
        <v>109</v>
      </c>
      <c r="AB38" s="170"/>
      <c r="AC38" s="170"/>
      <c r="AD38" s="201">
        <v>13</v>
      </c>
      <c r="AE38" s="199"/>
      <c r="AF38" s="64" t="s">
        <v>21</v>
      </c>
      <c r="AG38" s="199">
        <v>14</v>
      </c>
      <c r="AH38" s="20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</row>
    <row r="39" spans="1:139" s="60" customFormat="1" ht="6" customHeight="1">
      <c r="A39" s="70"/>
      <c r="B39" s="65"/>
      <c r="C39" s="65"/>
      <c r="D39" s="65"/>
      <c r="E39" s="65"/>
      <c r="F39" s="66"/>
      <c r="G39" s="67"/>
      <c r="H39" s="67"/>
      <c r="I39" s="67"/>
      <c r="J39" s="67"/>
      <c r="K39" s="67"/>
      <c r="L39" s="67"/>
      <c r="M39" s="68"/>
      <c r="N39" s="68"/>
      <c r="O39" s="67"/>
      <c r="P39" s="67"/>
      <c r="Q39" s="67"/>
      <c r="R39" s="67"/>
      <c r="S39" s="67"/>
      <c r="T39" s="67"/>
      <c r="U39" s="67"/>
      <c r="V39" s="113"/>
      <c r="W39" s="113"/>
      <c r="X39" s="113"/>
      <c r="Y39" s="113"/>
      <c r="Z39" s="113"/>
      <c r="AA39" s="114"/>
      <c r="AB39" s="115"/>
      <c r="AC39" s="115"/>
      <c r="AD39" s="69"/>
      <c r="AE39" s="69"/>
      <c r="AF39" s="69"/>
      <c r="AG39" s="69"/>
      <c r="AH39" s="7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</row>
    <row r="40" spans="1:139" s="60" customFormat="1" ht="12.75" customHeight="1">
      <c r="A40" s="83">
        <v>19</v>
      </c>
      <c r="B40" s="193" t="s">
        <v>20</v>
      </c>
      <c r="C40" s="193"/>
      <c r="D40" s="198">
        <v>1</v>
      </c>
      <c r="E40" s="198"/>
      <c r="F40" s="77"/>
      <c r="G40" s="181" t="str">
        <f>C9</f>
        <v>Moosburg II</v>
      </c>
      <c r="H40" s="181"/>
      <c r="I40" s="181"/>
      <c r="J40" s="181"/>
      <c r="K40" s="181"/>
      <c r="L40" s="181"/>
      <c r="M40" s="78" t="s">
        <v>21</v>
      </c>
      <c r="N40" s="78"/>
      <c r="O40" s="181" t="str">
        <f>L10</f>
        <v>Zirndorf</v>
      </c>
      <c r="P40" s="181"/>
      <c r="Q40" s="181"/>
      <c r="R40" s="181"/>
      <c r="S40" s="181"/>
      <c r="T40" s="181"/>
      <c r="U40" s="182"/>
      <c r="V40" s="164" t="str">
        <f>L8</f>
        <v>Amberg</v>
      </c>
      <c r="W40" s="165"/>
      <c r="X40" s="165"/>
      <c r="Y40" s="165"/>
      <c r="Z40" s="166"/>
      <c r="AA40" s="171" t="s">
        <v>85</v>
      </c>
      <c r="AB40" s="172"/>
      <c r="AC40" s="172"/>
      <c r="AD40" s="204">
        <v>28</v>
      </c>
      <c r="AE40" s="202"/>
      <c r="AF40" s="72" t="s">
        <v>21</v>
      </c>
      <c r="AG40" s="202">
        <v>17</v>
      </c>
      <c r="AH40" s="203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</row>
    <row r="41" spans="1:139" s="60" customFormat="1" ht="12.75" customHeight="1" hidden="1">
      <c r="A41" s="83">
        <v>20</v>
      </c>
      <c r="B41" s="193"/>
      <c r="C41" s="193"/>
      <c r="D41" s="198">
        <v>2</v>
      </c>
      <c r="E41" s="198"/>
      <c r="F41" s="77"/>
      <c r="G41" s="181" t="str">
        <f>L9</f>
        <v>Fürth I</v>
      </c>
      <c r="H41" s="181"/>
      <c r="I41" s="181"/>
      <c r="J41" s="181"/>
      <c r="K41" s="181"/>
      <c r="L41" s="181"/>
      <c r="M41" s="78" t="s">
        <v>21</v>
      </c>
      <c r="N41" s="78"/>
      <c r="O41" s="181">
        <f>L11</f>
        <v>0</v>
      </c>
      <c r="P41" s="181"/>
      <c r="Q41" s="181"/>
      <c r="R41" s="181"/>
      <c r="S41" s="181"/>
      <c r="T41" s="181"/>
      <c r="U41" s="182"/>
      <c r="V41" s="165" t="str">
        <f>C10</f>
        <v>Weiden I</v>
      </c>
      <c r="W41" s="165"/>
      <c r="X41" s="165"/>
      <c r="Y41" s="165"/>
      <c r="Z41" s="166"/>
      <c r="AA41" s="171"/>
      <c r="AB41" s="172"/>
      <c r="AC41" s="172"/>
      <c r="AD41" s="204"/>
      <c r="AE41" s="202"/>
      <c r="AF41" s="72" t="s">
        <v>21</v>
      </c>
      <c r="AG41" s="202"/>
      <c r="AH41" s="203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</row>
    <row r="42" spans="1:139" s="60" customFormat="1" ht="12.75" customHeight="1">
      <c r="A42" s="86">
        <v>21</v>
      </c>
      <c r="B42" s="193"/>
      <c r="C42" s="193"/>
      <c r="D42" s="197">
        <v>3</v>
      </c>
      <c r="E42" s="197"/>
      <c r="F42" s="79"/>
      <c r="G42" s="167" t="str">
        <f>'Sp-PLanVorr.'!W9</f>
        <v>Gunzenhausen II</v>
      </c>
      <c r="H42" s="167"/>
      <c r="I42" s="167"/>
      <c r="J42" s="167"/>
      <c r="K42" s="167"/>
      <c r="L42" s="167"/>
      <c r="M42" s="63" t="s">
        <v>21</v>
      </c>
      <c r="N42" s="63"/>
      <c r="O42" s="167" t="str">
        <f>'Sp-PLanVorr.'!AC10</f>
        <v>Kümmersbruck</v>
      </c>
      <c r="P42" s="167"/>
      <c r="Q42" s="167"/>
      <c r="R42" s="167"/>
      <c r="S42" s="167"/>
      <c r="T42" s="167"/>
      <c r="U42" s="168"/>
      <c r="V42" s="162" t="str">
        <f>C8</f>
        <v>Moosburg I</v>
      </c>
      <c r="W42" s="162"/>
      <c r="X42" s="162"/>
      <c r="Y42" s="162"/>
      <c r="Z42" s="163"/>
      <c r="AA42" s="169" t="s">
        <v>110</v>
      </c>
      <c r="AB42" s="170"/>
      <c r="AC42" s="170"/>
      <c r="AD42" s="201">
        <v>11</v>
      </c>
      <c r="AE42" s="199"/>
      <c r="AF42" s="64" t="s">
        <v>21</v>
      </c>
      <c r="AG42" s="199">
        <v>24</v>
      </c>
      <c r="AH42" s="20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</row>
    <row r="43" spans="1:139" s="60" customFormat="1" ht="6" customHeight="1">
      <c r="A43" s="70"/>
      <c r="B43" s="65"/>
      <c r="C43" s="65"/>
      <c r="D43" s="65"/>
      <c r="E43" s="65"/>
      <c r="F43" s="66"/>
      <c r="G43" s="67"/>
      <c r="H43" s="67"/>
      <c r="I43" s="67"/>
      <c r="J43" s="67"/>
      <c r="K43" s="67"/>
      <c r="L43" s="67"/>
      <c r="M43" s="68"/>
      <c r="N43" s="68"/>
      <c r="O43" s="67"/>
      <c r="P43" s="67"/>
      <c r="Q43" s="67"/>
      <c r="R43" s="67"/>
      <c r="S43" s="67"/>
      <c r="T43" s="67"/>
      <c r="U43" s="67"/>
      <c r="V43" s="113"/>
      <c r="W43" s="113"/>
      <c r="X43" s="113"/>
      <c r="Y43" s="113"/>
      <c r="Z43" s="113"/>
      <c r="AA43" s="114"/>
      <c r="AB43" s="115"/>
      <c r="AC43" s="115"/>
      <c r="AD43" s="69"/>
      <c r="AE43" s="69"/>
      <c r="AF43" s="69"/>
      <c r="AG43" s="69"/>
      <c r="AH43" s="7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</row>
    <row r="44" spans="1:139" s="60" customFormat="1" ht="12.75" customHeight="1">
      <c r="A44" s="83">
        <v>22</v>
      </c>
      <c r="B44" s="193" t="s">
        <v>25</v>
      </c>
      <c r="C44" s="193"/>
      <c r="D44" s="198">
        <v>1</v>
      </c>
      <c r="E44" s="198"/>
      <c r="F44" s="77"/>
      <c r="G44" s="181" t="str">
        <f>C11</f>
        <v>Weiden II</v>
      </c>
      <c r="H44" s="181"/>
      <c r="I44" s="181"/>
      <c r="J44" s="181"/>
      <c r="K44" s="181"/>
      <c r="L44" s="181"/>
      <c r="M44" s="78" t="s">
        <v>21</v>
      </c>
      <c r="N44" s="78"/>
      <c r="O44" s="181" t="str">
        <f>C9</f>
        <v>Moosburg II</v>
      </c>
      <c r="P44" s="181"/>
      <c r="Q44" s="181"/>
      <c r="R44" s="181"/>
      <c r="S44" s="181"/>
      <c r="T44" s="181"/>
      <c r="U44" s="182"/>
      <c r="V44" s="164" t="str">
        <f>L10</f>
        <v>Zirndorf</v>
      </c>
      <c r="W44" s="165"/>
      <c r="X44" s="165"/>
      <c r="Y44" s="165"/>
      <c r="Z44" s="166"/>
      <c r="AA44" s="171" t="s">
        <v>87</v>
      </c>
      <c r="AB44" s="172"/>
      <c r="AC44" s="172"/>
      <c r="AD44" s="204">
        <v>9</v>
      </c>
      <c r="AE44" s="202"/>
      <c r="AF44" s="72" t="s">
        <v>21</v>
      </c>
      <c r="AG44" s="202">
        <v>31</v>
      </c>
      <c r="AH44" s="203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</row>
    <row r="45" spans="1:139" s="60" customFormat="1" ht="12.75" customHeight="1">
      <c r="A45" s="86">
        <v>23</v>
      </c>
      <c r="B45" s="193"/>
      <c r="C45" s="193"/>
      <c r="D45" s="197">
        <v>2</v>
      </c>
      <c r="E45" s="197"/>
      <c r="F45" s="79"/>
      <c r="G45" s="167" t="str">
        <f>'Sp-PLanVorr.'!AC9</f>
        <v>Ebern</v>
      </c>
      <c r="H45" s="167"/>
      <c r="I45" s="167"/>
      <c r="J45" s="167"/>
      <c r="K45" s="167"/>
      <c r="L45" s="167"/>
      <c r="M45" s="63" t="s">
        <v>21</v>
      </c>
      <c r="N45" s="63"/>
      <c r="O45" s="167" t="str">
        <f>'Sp-PLanVorr.'!AC11</f>
        <v>Kahl / Kleinwallstadt</v>
      </c>
      <c r="P45" s="167"/>
      <c r="Q45" s="167"/>
      <c r="R45" s="167"/>
      <c r="S45" s="167"/>
      <c r="T45" s="167"/>
      <c r="U45" s="168"/>
      <c r="V45" s="162" t="str">
        <f>W8</f>
        <v>Gunzenhausen I</v>
      </c>
      <c r="W45" s="162"/>
      <c r="X45" s="162"/>
      <c r="Y45" s="162"/>
      <c r="Z45" s="163"/>
      <c r="AA45" s="169" t="s">
        <v>108</v>
      </c>
      <c r="AB45" s="170"/>
      <c r="AC45" s="170"/>
      <c r="AD45" s="201">
        <v>0</v>
      </c>
      <c r="AE45" s="199"/>
      <c r="AF45" s="64" t="s">
        <v>21</v>
      </c>
      <c r="AG45" s="199">
        <v>10</v>
      </c>
      <c r="AH45" s="20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</row>
    <row r="46" spans="1:139" s="60" customFormat="1" ht="12.75" customHeight="1">
      <c r="A46" s="86">
        <v>24</v>
      </c>
      <c r="B46" s="193"/>
      <c r="C46" s="193"/>
      <c r="D46" s="208">
        <v>3</v>
      </c>
      <c r="E46" s="208"/>
      <c r="F46" s="134"/>
      <c r="G46" s="167" t="str">
        <f>'Sp-PLanVorr.'!W11</f>
        <v>Fürth II</v>
      </c>
      <c r="H46" s="167"/>
      <c r="I46" s="167"/>
      <c r="J46" s="167"/>
      <c r="K46" s="167"/>
      <c r="L46" s="167"/>
      <c r="M46" s="63" t="s">
        <v>21</v>
      </c>
      <c r="N46" s="63"/>
      <c r="O46" s="167" t="str">
        <f>'Sp-PLanVorr.'!W9</f>
        <v>Gunzenhausen II</v>
      </c>
      <c r="P46" s="167"/>
      <c r="Q46" s="167"/>
      <c r="R46" s="167"/>
      <c r="S46" s="167"/>
      <c r="T46" s="167"/>
      <c r="U46" s="168"/>
      <c r="V46" s="162" t="str">
        <f>W10</f>
        <v>Selb / Schönwald</v>
      </c>
      <c r="W46" s="162"/>
      <c r="X46" s="162"/>
      <c r="Y46" s="162"/>
      <c r="Z46" s="163"/>
      <c r="AA46" s="169" t="s">
        <v>84</v>
      </c>
      <c r="AB46" s="170"/>
      <c r="AC46" s="170"/>
      <c r="AD46" s="201">
        <v>27</v>
      </c>
      <c r="AE46" s="199"/>
      <c r="AF46" s="64" t="s">
        <v>21</v>
      </c>
      <c r="AG46" s="199">
        <v>15</v>
      </c>
      <c r="AH46" s="20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</row>
    <row r="47" spans="1:139" s="60" customFormat="1" ht="6" customHeight="1">
      <c r="A47" s="70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67"/>
      <c r="P47" s="67"/>
      <c r="Q47" s="67"/>
      <c r="R47" s="67"/>
      <c r="S47" s="67"/>
      <c r="T47" s="67"/>
      <c r="U47" s="67"/>
      <c r="V47" s="113"/>
      <c r="W47" s="113"/>
      <c r="X47" s="113"/>
      <c r="Y47" s="113"/>
      <c r="Z47" s="113"/>
      <c r="AA47" s="114"/>
      <c r="AB47" s="115"/>
      <c r="AC47" s="115"/>
      <c r="AD47" s="69"/>
      <c r="AE47" s="69"/>
      <c r="AF47" s="69"/>
      <c r="AG47" s="69"/>
      <c r="AH47" s="7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</row>
    <row r="48" spans="1:139" s="60" customFormat="1" ht="12.75" customHeight="1">
      <c r="A48" s="83">
        <v>25</v>
      </c>
      <c r="B48" s="193" t="s">
        <v>26</v>
      </c>
      <c r="C48" s="193"/>
      <c r="D48" s="198">
        <v>1</v>
      </c>
      <c r="E48" s="198"/>
      <c r="F48" s="77"/>
      <c r="G48" s="181" t="str">
        <f>L10</f>
        <v>Zirndorf</v>
      </c>
      <c r="H48" s="181"/>
      <c r="I48" s="181"/>
      <c r="J48" s="181"/>
      <c r="K48" s="181"/>
      <c r="L48" s="181"/>
      <c r="M48" s="78" t="s">
        <v>21</v>
      </c>
      <c r="N48" s="78"/>
      <c r="O48" s="181" t="str">
        <f>L8</f>
        <v>Amberg</v>
      </c>
      <c r="P48" s="181"/>
      <c r="Q48" s="181"/>
      <c r="R48" s="181"/>
      <c r="S48" s="181"/>
      <c r="T48" s="181"/>
      <c r="U48" s="182"/>
      <c r="V48" s="164" t="str">
        <f>AC11</f>
        <v>Kahl / Kleinwallstadt</v>
      </c>
      <c r="W48" s="165"/>
      <c r="X48" s="165"/>
      <c r="Y48" s="165"/>
      <c r="Z48" s="166"/>
      <c r="AA48" s="171" t="s">
        <v>109</v>
      </c>
      <c r="AB48" s="172"/>
      <c r="AC48" s="172"/>
      <c r="AD48" s="204">
        <v>18</v>
      </c>
      <c r="AE48" s="202"/>
      <c r="AF48" s="72" t="s">
        <v>21</v>
      </c>
      <c r="AG48" s="202">
        <v>23</v>
      </c>
      <c r="AH48" s="203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</row>
    <row r="49" spans="1:139" s="60" customFormat="1" ht="12.75" customHeight="1" hidden="1">
      <c r="A49" s="83">
        <v>26</v>
      </c>
      <c r="B49" s="193"/>
      <c r="C49" s="193"/>
      <c r="D49" s="198">
        <v>2</v>
      </c>
      <c r="E49" s="198"/>
      <c r="F49" s="77"/>
      <c r="G49" s="181">
        <f>'Sp-PLanVorr.'!L11</f>
        <v>0</v>
      </c>
      <c r="H49" s="181"/>
      <c r="I49" s="181"/>
      <c r="J49" s="181"/>
      <c r="K49" s="181"/>
      <c r="L49" s="181"/>
      <c r="M49" s="78" t="s">
        <v>21</v>
      </c>
      <c r="N49" s="78"/>
      <c r="O49" s="181" t="str">
        <f>'Sp-PLanVorr.'!C8</f>
        <v>Moosburg I</v>
      </c>
      <c r="P49" s="181"/>
      <c r="Q49" s="181"/>
      <c r="R49" s="181"/>
      <c r="S49" s="181"/>
      <c r="T49" s="181"/>
      <c r="U49" s="182"/>
      <c r="V49" s="165" t="str">
        <f>C9</f>
        <v>Moosburg II</v>
      </c>
      <c r="W49" s="165"/>
      <c r="X49" s="165"/>
      <c r="Y49" s="165"/>
      <c r="Z49" s="166"/>
      <c r="AA49" s="171"/>
      <c r="AB49" s="172"/>
      <c r="AC49" s="172"/>
      <c r="AD49" s="204"/>
      <c r="AE49" s="202"/>
      <c r="AF49" s="72" t="s">
        <v>21</v>
      </c>
      <c r="AG49" s="202"/>
      <c r="AH49" s="203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</row>
    <row r="50" spans="1:139" s="60" customFormat="1" ht="12.75" customHeight="1">
      <c r="A50" s="86">
        <v>27</v>
      </c>
      <c r="B50" s="193"/>
      <c r="C50" s="193"/>
      <c r="D50" s="197">
        <v>3</v>
      </c>
      <c r="E50" s="197"/>
      <c r="F50" s="79"/>
      <c r="G50" s="167" t="str">
        <f>'Sp-PLanVorr.'!AC10</f>
        <v>Kümmersbruck</v>
      </c>
      <c r="H50" s="167"/>
      <c r="I50" s="167"/>
      <c r="J50" s="167"/>
      <c r="K50" s="167"/>
      <c r="L50" s="167"/>
      <c r="M50" s="63" t="s">
        <v>21</v>
      </c>
      <c r="N50" s="63"/>
      <c r="O50" s="167" t="str">
        <f>'Sp-PLanVorr.'!AC8</f>
        <v>Penzberg</v>
      </c>
      <c r="P50" s="167"/>
      <c r="Q50" s="167"/>
      <c r="R50" s="167"/>
      <c r="S50" s="167"/>
      <c r="T50" s="167"/>
      <c r="U50" s="168"/>
      <c r="V50" s="162" t="str">
        <f>C8</f>
        <v>Moosburg I</v>
      </c>
      <c r="W50" s="162"/>
      <c r="X50" s="162"/>
      <c r="Y50" s="162"/>
      <c r="Z50" s="163"/>
      <c r="AA50" s="169" t="s">
        <v>110</v>
      </c>
      <c r="AB50" s="170"/>
      <c r="AC50" s="170"/>
      <c r="AD50" s="201">
        <v>16</v>
      </c>
      <c r="AE50" s="199"/>
      <c r="AF50" s="64" t="s">
        <v>21</v>
      </c>
      <c r="AG50" s="199">
        <v>16</v>
      </c>
      <c r="AH50" s="20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</row>
    <row r="51" spans="1:139" s="60" customFormat="1" ht="6" customHeight="1">
      <c r="A51" s="70"/>
      <c r="B51" s="65"/>
      <c r="C51" s="65"/>
      <c r="D51" s="65"/>
      <c r="E51" s="65"/>
      <c r="F51" s="66"/>
      <c r="G51" s="67"/>
      <c r="H51" s="67"/>
      <c r="I51" s="67"/>
      <c r="J51" s="67"/>
      <c r="K51" s="67"/>
      <c r="L51" s="67"/>
      <c r="M51" s="68"/>
      <c r="N51" s="68"/>
      <c r="O51" s="67"/>
      <c r="P51" s="67"/>
      <c r="Q51" s="67"/>
      <c r="R51" s="67"/>
      <c r="S51" s="67"/>
      <c r="T51" s="67"/>
      <c r="U51" s="67"/>
      <c r="V51" s="113"/>
      <c r="W51" s="113"/>
      <c r="X51" s="113"/>
      <c r="Y51" s="113"/>
      <c r="Z51" s="113"/>
      <c r="AA51" s="114"/>
      <c r="AB51" s="115"/>
      <c r="AC51" s="115"/>
      <c r="AD51" s="69"/>
      <c r="AE51" s="69"/>
      <c r="AF51" s="69"/>
      <c r="AG51" s="69"/>
      <c r="AH51" s="7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</row>
    <row r="52" spans="1:139" s="60" customFormat="1" ht="12.75" customHeight="1">
      <c r="A52" s="83">
        <v>28</v>
      </c>
      <c r="B52" s="193" t="s">
        <v>27</v>
      </c>
      <c r="C52" s="193"/>
      <c r="D52" s="198">
        <v>1</v>
      </c>
      <c r="E52" s="198"/>
      <c r="F52" s="77"/>
      <c r="G52" s="181" t="str">
        <f>C10</f>
        <v>Weiden I</v>
      </c>
      <c r="H52" s="181"/>
      <c r="I52" s="181"/>
      <c r="J52" s="181"/>
      <c r="K52" s="181"/>
      <c r="L52" s="181"/>
      <c r="M52" s="78" t="s">
        <v>21</v>
      </c>
      <c r="N52" s="78"/>
      <c r="O52" s="181" t="str">
        <f>L9</f>
        <v>Fürth I</v>
      </c>
      <c r="P52" s="181"/>
      <c r="Q52" s="181"/>
      <c r="R52" s="181"/>
      <c r="S52" s="181"/>
      <c r="T52" s="181"/>
      <c r="U52" s="182"/>
      <c r="V52" s="164" t="str">
        <f>C9</f>
        <v>Moosburg II</v>
      </c>
      <c r="W52" s="165"/>
      <c r="X52" s="165"/>
      <c r="Y52" s="165"/>
      <c r="Z52" s="166"/>
      <c r="AA52" s="171" t="s">
        <v>110</v>
      </c>
      <c r="AB52" s="172"/>
      <c r="AC52" s="172"/>
      <c r="AD52" s="204">
        <v>18</v>
      </c>
      <c r="AE52" s="202"/>
      <c r="AF52" s="72" t="s">
        <v>21</v>
      </c>
      <c r="AG52" s="202">
        <v>13</v>
      </c>
      <c r="AH52" s="203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</row>
    <row r="53" spans="1:139" s="60" customFormat="1" ht="12.75" customHeight="1">
      <c r="A53" s="86">
        <v>29</v>
      </c>
      <c r="B53" s="193"/>
      <c r="C53" s="193"/>
      <c r="D53" s="197">
        <v>2</v>
      </c>
      <c r="E53" s="197"/>
      <c r="F53" s="79"/>
      <c r="G53" s="167" t="str">
        <f>'Sp-PLanVorr.'!AC11</f>
        <v>Kahl / Kleinwallstadt</v>
      </c>
      <c r="H53" s="167"/>
      <c r="I53" s="167"/>
      <c r="J53" s="167"/>
      <c r="K53" s="167"/>
      <c r="L53" s="167"/>
      <c r="M53" s="63" t="s">
        <v>21</v>
      </c>
      <c r="N53" s="63"/>
      <c r="O53" s="167" t="str">
        <f>'Sp-PLanVorr.'!W8</f>
        <v>Gunzenhausen I</v>
      </c>
      <c r="P53" s="167"/>
      <c r="Q53" s="167"/>
      <c r="R53" s="167"/>
      <c r="S53" s="167"/>
      <c r="T53" s="167"/>
      <c r="U53" s="168"/>
      <c r="V53" s="162" t="str">
        <f>W11</f>
        <v>Fürth II</v>
      </c>
      <c r="W53" s="162"/>
      <c r="X53" s="162"/>
      <c r="Y53" s="162"/>
      <c r="Z53" s="163"/>
      <c r="AA53" s="169" t="s">
        <v>107</v>
      </c>
      <c r="AB53" s="170"/>
      <c r="AC53" s="170"/>
      <c r="AD53" s="201">
        <v>14</v>
      </c>
      <c r="AE53" s="199"/>
      <c r="AF53" s="64" t="s">
        <v>21</v>
      </c>
      <c r="AG53" s="199">
        <v>25</v>
      </c>
      <c r="AH53" s="20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</row>
    <row r="54" spans="1:139" s="60" customFormat="1" ht="12.75" customHeight="1">
      <c r="A54" s="86">
        <v>30</v>
      </c>
      <c r="B54" s="193"/>
      <c r="C54" s="193"/>
      <c r="D54" s="197">
        <v>3</v>
      </c>
      <c r="E54" s="197"/>
      <c r="F54" s="79"/>
      <c r="G54" s="167" t="str">
        <f>'Sp-PLanVorr.'!W10</f>
        <v>Selb / Schönwald</v>
      </c>
      <c r="H54" s="167"/>
      <c r="I54" s="167"/>
      <c r="J54" s="167"/>
      <c r="K54" s="167"/>
      <c r="L54" s="167"/>
      <c r="M54" s="63" t="s">
        <v>21</v>
      </c>
      <c r="N54" s="63"/>
      <c r="O54" s="167" t="str">
        <f>'Sp-PLanVorr.'!AC9</f>
        <v>Ebern</v>
      </c>
      <c r="P54" s="167"/>
      <c r="Q54" s="167"/>
      <c r="R54" s="167"/>
      <c r="S54" s="167"/>
      <c r="T54" s="167"/>
      <c r="U54" s="168"/>
      <c r="V54" s="162" t="str">
        <f>W9</f>
        <v>Gunzenhausen II</v>
      </c>
      <c r="W54" s="162"/>
      <c r="X54" s="162"/>
      <c r="Y54" s="162"/>
      <c r="Z54" s="163"/>
      <c r="AA54" s="169" t="s">
        <v>108</v>
      </c>
      <c r="AB54" s="170"/>
      <c r="AC54" s="170"/>
      <c r="AD54" s="201">
        <v>10</v>
      </c>
      <c r="AE54" s="199"/>
      <c r="AF54" s="64" t="s">
        <v>21</v>
      </c>
      <c r="AG54" s="199">
        <v>0</v>
      </c>
      <c r="AH54" s="20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</row>
    <row r="55" spans="1:139" s="60" customFormat="1" ht="6" customHeight="1">
      <c r="A55" s="70"/>
      <c r="B55" s="65"/>
      <c r="C55" s="65"/>
      <c r="D55" s="65"/>
      <c r="E55" s="65"/>
      <c r="F55" s="66"/>
      <c r="G55" s="67"/>
      <c r="H55" s="67"/>
      <c r="I55" s="67"/>
      <c r="J55" s="67"/>
      <c r="K55" s="67"/>
      <c r="L55" s="67"/>
      <c r="M55" s="68"/>
      <c r="N55" s="68"/>
      <c r="O55" s="67"/>
      <c r="P55" s="67"/>
      <c r="Q55" s="67"/>
      <c r="R55" s="67"/>
      <c r="S55" s="67"/>
      <c r="T55" s="67"/>
      <c r="U55" s="67"/>
      <c r="V55" s="113"/>
      <c r="W55" s="113"/>
      <c r="X55" s="113"/>
      <c r="Y55" s="113"/>
      <c r="Z55" s="113"/>
      <c r="AA55" s="114"/>
      <c r="AB55" s="115"/>
      <c r="AC55" s="115"/>
      <c r="AD55" s="69"/>
      <c r="AE55" s="69"/>
      <c r="AF55" s="69"/>
      <c r="AG55" s="69"/>
      <c r="AH55" s="7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</row>
    <row r="56" spans="1:139" s="60" customFormat="1" ht="12.75" customHeight="1">
      <c r="A56" s="83">
        <v>31</v>
      </c>
      <c r="B56" s="193" t="s">
        <v>64</v>
      </c>
      <c r="C56" s="193"/>
      <c r="D56" s="198">
        <v>1</v>
      </c>
      <c r="E56" s="198"/>
      <c r="F56" s="77"/>
      <c r="G56" s="181" t="str">
        <f>C11</f>
        <v>Weiden II</v>
      </c>
      <c r="H56" s="181"/>
      <c r="I56" s="181"/>
      <c r="J56" s="181"/>
      <c r="K56" s="181"/>
      <c r="L56" s="181"/>
      <c r="M56" s="78" t="s">
        <v>21</v>
      </c>
      <c r="N56" s="78"/>
      <c r="O56" s="181" t="str">
        <f>L10</f>
        <v>Zirndorf</v>
      </c>
      <c r="P56" s="181"/>
      <c r="Q56" s="181"/>
      <c r="R56" s="181"/>
      <c r="S56" s="181"/>
      <c r="T56" s="181"/>
      <c r="U56" s="182"/>
      <c r="V56" s="164" t="str">
        <f>L8</f>
        <v>Amberg</v>
      </c>
      <c r="W56" s="165"/>
      <c r="X56" s="165"/>
      <c r="Y56" s="165"/>
      <c r="Z56" s="166"/>
      <c r="AA56" s="171" t="s">
        <v>85</v>
      </c>
      <c r="AB56" s="172"/>
      <c r="AC56" s="172"/>
      <c r="AD56" s="204">
        <v>18</v>
      </c>
      <c r="AE56" s="202"/>
      <c r="AF56" s="72" t="s">
        <v>21</v>
      </c>
      <c r="AG56" s="202">
        <v>13</v>
      </c>
      <c r="AH56" s="203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</row>
    <row r="57" spans="1:139" s="60" customFormat="1" ht="12.75" customHeight="1" hidden="1">
      <c r="A57" s="83">
        <v>32</v>
      </c>
      <c r="B57" s="193"/>
      <c r="C57" s="193"/>
      <c r="D57" s="198">
        <v>2</v>
      </c>
      <c r="E57" s="198"/>
      <c r="F57" s="77"/>
      <c r="G57" s="181" t="str">
        <f>C9</f>
        <v>Moosburg II</v>
      </c>
      <c r="H57" s="181"/>
      <c r="I57" s="181"/>
      <c r="J57" s="181"/>
      <c r="K57" s="181"/>
      <c r="L57" s="181"/>
      <c r="M57" s="78" t="s">
        <v>21</v>
      </c>
      <c r="N57" s="78"/>
      <c r="O57" s="181">
        <f>L11</f>
        <v>0</v>
      </c>
      <c r="P57" s="181"/>
      <c r="Q57" s="181"/>
      <c r="R57" s="181"/>
      <c r="S57" s="181"/>
      <c r="T57" s="181"/>
      <c r="U57" s="182"/>
      <c r="V57" s="165" t="str">
        <f>C8</f>
        <v>Moosburg I</v>
      </c>
      <c r="W57" s="165"/>
      <c r="X57" s="165"/>
      <c r="Y57" s="165"/>
      <c r="Z57" s="166"/>
      <c r="AA57" s="171"/>
      <c r="AB57" s="172"/>
      <c r="AC57" s="172"/>
      <c r="AD57" s="204"/>
      <c r="AE57" s="202"/>
      <c r="AF57" s="72" t="s">
        <v>21</v>
      </c>
      <c r="AG57" s="202"/>
      <c r="AH57" s="203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</row>
    <row r="58" spans="1:139" s="60" customFormat="1" ht="12.75" customHeight="1">
      <c r="A58" s="86">
        <v>33</v>
      </c>
      <c r="B58" s="193"/>
      <c r="C58" s="193"/>
      <c r="D58" s="197">
        <v>3</v>
      </c>
      <c r="E58" s="197"/>
      <c r="F58" s="134"/>
      <c r="G58" s="167" t="str">
        <f>'Sp-PLanVorr.'!W11</f>
        <v>Fürth II</v>
      </c>
      <c r="H58" s="167"/>
      <c r="I58" s="167"/>
      <c r="J58" s="167"/>
      <c r="K58" s="167"/>
      <c r="L58" s="167"/>
      <c r="M58" s="63" t="s">
        <v>21</v>
      </c>
      <c r="N58" s="63"/>
      <c r="O58" s="167" t="str">
        <f>'Sp-PLanVorr.'!AC10</f>
        <v>Kümmersbruck</v>
      </c>
      <c r="P58" s="167"/>
      <c r="Q58" s="167"/>
      <c r="R58" s="167"/>
      <c r="S58" s="167"/>
      <c r="T58" s="167"/>
      <c r="U58" s="168"/>
      <c r="V58" s="162" t="str">
        <f>W8</f>
        <v>Gunzenhausen I</v>
      </c>
      <c r="W58" s="162"/>
      <c r="X58" s="162"/>
      <c r="Y58" s="162"/>
      <c r="Z58" s="163"/>
      <c r="AA58" s="169" t="s">
        <v>108</v>
      </c>
      <c r="AB58" s="170"/>
      <c r="AC58" s="170"/>
      <c r="AD58" s="201">
        <v>20</v>
      </c>
      <c r="AE58" s="199"/>
      <c r="AF58" s="64" t="s">
        <v>21</v>
      </c>
      <c r="AG58" s="199">
        <v>17</v>
      </c>
      <c r="AH58" s="20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</row>
    <row r="59" spans="1:139" s="60" customFormat="1" ht="6" customHeight="1">
      <c r="A59" s="70"/>
      <c r="B59" s="65"/>
      <c r="C59" s="65"/>
      <c r="D59" s="65"/>
      <c r="E59" s="65"/>
      <c r="F59" s="66"/>
      <c r="G59" s="67"/>
      <c r="H59" s="67"/>
      <c r="I59" s="67"/>
      <c r="J59" s="67"/>
      <c r="K59" s="67"/>
      <c r="L59" s="67"/>
      <c r="M59" s="68"/>
      <c r="N59" s="68"/>
      <c r="O59" s="67"/>
      <c r="P59" s="67"/>
      <c r="Q59" s="67"/>
      <c r="R59" s="67"/>
      <c r="S59" s="67"/>
      <c r="T59" s="67"/>
      <c r="U59" s="67"/>
      <c r="V59" s="113"/>
      <c r="W59" s="113"/>
      <c r="X59" s="113"/>
      <c r="Y59" s="113"/>
      <c r="Z59" s="113"/>
      <c r="AA59" s="114"/>
      <c r="AB59" s="115"/>
      <c r="AC59" s="115"/>
      <c r="AD59" s="69"/>
      <c r="AE59" s="69"/>
      <c r="AF59" s="69"/>
      <c r="AG59" s="69"/>
      <c r="AH59" s="7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</row>
    <row r="60" spans="1:139" s="60" customFormat="1" ht="12.75" customHeight="1">
      <c r="A60" s="83">
        <v>34</v>
      </c>
      <c r="B60" s="193" t="s">
        <v>65</v>
      </c>
      <c r="C60" s="193"/>
      <c r="D60" s="198">
        <v>1</v>
      </c>
      <c r="E60" s="198"/>
      <c r="F60" s="77"/>
      <c r="G60" s="181" t="str">
        <f>C8</f>
        <v>Moosburg I</v>
      </c>
      <c r="H60" s="181"/>
      <c r="I60" s="181"/>
      <c r="J60" s="181"/>
      <c r="K60" s="181"/>
      <c r="L60" s="181"/>
      <c r="M60" s="78" t="s">
        <v>21</v>
      </c>
      <c r="N60" s="78"/>
      <c r="O60" s="181" t="str">
        <f>L9</f>
        <v>Fürth I</v>
      </c>
      <c r="P60" s="181"/>
      <c r="Q60" s="181"/>
      <c r="R60" s="181"/>
      <c r="S60" s="181"/>
      <c r="T60" s="181"/>
      <c r="U60" s="182"/>
      <c r="V60" s="164" t="str">
        <f>C11</f>
        <v>Weiden II</v>
      </c>
      <c r="W60" s="165"/>
      <c r="X60" s="165"/>
      <c r="Y60" s="165"/>
      <c r="Z60" s="166"/>
      <c r="AA60" s="171" t="s">
        <v>109</v>
      </c>
      <c r="AB60" s="172"/>
      <c r="AC60" s="172"/>
      <c r="AD60" s="204">
        <v>17</v>
      </c>
      <c r="AE60" s="202"/>
      <c r="AF60" s="72" t="s">
        <v>21</v>
      </c>
      <c r="AG60" s="202">
        <v>9</v>
      </c>
      <c r="AH60" s="203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</row>
    <row r="61" spans="1:139" s="60" customFormat="1" ht="12.75" customHeight="1">
      <c r="A61" s="86">
        <v>35</v>
      </c>
      <c r="B61" s="193"/>
      <c r="C61" s="193"/>
      <c r="D61" s="197">
        <v>2</v>
      </c>
      <c r="E61" s="197"/>
      <c r="F61" s="79"/>
      <c r="G61" s="167" t="str">
        <f>'Sp-PLanVorr.'!W9</f>
        <v>Gunzenhausen II</v>
      </c>
      <c r="H61" s="167"/>
      <c r="I61" s="167"/>
      <c r="J61" s="167"/>
      <c r="K61" s="167"/>
      <c r="L61" s="167"/>
      <c r="M61" s="63" t="s">
        <v>21</v>
      </c>
      <c r="N61" s="63"/>
      <c r="O61" s="167" t="str">
        <f>'Sp-PLanVorr.'!AC11</f>
        <v>Kahl / Kleinwallstadt</v>
      </c>
      <c r="P61" s="167"/>
      <c r="Q61" s="167"/>
      <c r="R61" s="167"/>
      <c r="S61" s="167"/>
      <c r="T61" s="167"/>
      <c r="U61" s="168"/>
      <c r="V61" s="162" t="str">
        <f>AC10</f>
        <v>Kümmersbruck</v>
      </c>
      <c r="W61" s="162"/>
      <c r="X61" s="162"/>
      <c r="Y61" s="162"/>
      <c r="Z61" s="163"/>
      <c r="AA61" s="169" t="s">
        <v>93</v>
      </c>
      <c r="AB61" s="170"/>
      <c r="AC61" s="170"/>
      <c r="AD61" s="201">
        <v>12</v>
      </c>
      <c r="AE61" s="199"/>
      <c r="AF61" s="64" t="s">
        <v>21</v>
      </c>
      <c r="AG61" s="199">
        <v>35</v>
      </c>
      <c r="AH61" s="20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</row>
    <row r="62" spans="1:139" s="60" customFormat="1" ht="12.75" customHeight="1">
      <c r="A62" s="86">
        <v>36</v>
      </c>
      <c r="B62" s="193"/>
      <c r="C62" s="193"/>
      <c r="D62" s="197">
        <v>3</v>
      </c>
      <c r="E62" s="197"/>
      <c r="F62" s="79"/>
      <c r="G62" s="167" t="str">
        <f>'Sp-PLanVorr.'!W8</f>
        <v>Gunzenhausen I</v>
      </c>
      <c r="H62" s="167"/>
      <c r="I62" s="167"/>
      <c r="J62" s="167"/>
      <c r="K62" s="167"/>
      <c r="L62" s="167"/>
      <c r="M62" s="63" t="s">
        <v>21</v>
      </c>
      <c r="N62" s="63"/>
      <c r="O62" s="167" t="str">
        <f>'Sp-PLanVorr.'!AC9</f>
        <v>Ebern</v>
      </c>
      <c r="P62" s="167"/>
      <c r="Q62" s="167"/>
      <c r="R62" s="167"/>
      <c r="S62" s="167"/>
      <c r="T62" s="167"/>
      <c r="U62" s="168"/>
      <c r="V62" s="173" t="str">
        <f>AC8</f>
        <v>Penzberg</v>
      </c>
      <c r="W62" s="173"/>
      <c r="X62" s="173"/>
      <c r="Y62" s="173"/>
      <c r="Z62" s="174"/>
      <c r="AA62" s="219" t="s">
        <v>88</v>
      </c>
      <c r="AB62" s="220"/>
      <c r="AC62" s="220"/>
      <c r="AD62" s="201">
        <v>10</v>
      </c>
      <c r="AE62" s="199"/>
      <c r="AF62" s="64" t="s">
        <v>21</v>
      </c>
      <c r="AG62" s="199">
        <v>0</v>
      </c>
      <c r="AH62" s="20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</row>
    <row r="63" spans="1:139" s="133" customFormat="1" ht="6" customHeight="1">
      <c r="A63" s="143"/>
      <c r="B63" s="125"/>
      <c r="C63" s="125"/>
      <c r="D63" s="125"/>
      <c r="E63" s="125"/>
      <c r="F63" s="126"/>
      <c r="G63" s="127"/>
      <c r="H63" s="127"/>
      <c r="I63" s="127"/>
      <c r="J63" s="127"/>
      <c r="K63" s="127"/>
      <c r="L63" s="127"/>
      <c r="M63" s="128"/>
      <c r="N63" s="128"/>
      <c r="O63" s="127"/>
      <c r="P63" s="127"/>
      <c r="Q63" s="127"/>
      <c r="R63" s="127"/>
      <c r="S63" s="127"/>
      <c r="T63" s="127"/>
      <c r="U63" s="127"/>
      <c r="V63" s="129"/>
      <c r="W63" s="129"/>
      <c r="X63" s="129"/>
      <c r="Y63" s="129"/>
      <c r="Z63" s="129"/>
      <c r="AA63" s="130"/>
      <c r="AB63" s="131"/>
      <c r="AC63" s="131"/>
      <c r="AD63" s="132"/>
      <c r="AE63" s="132"/>
      <c r="AF63" s="132"/>
      <c r="AG63" s="132"/>
      <c r="AH63" s="144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</row>
    <row r="64" spans="1:139" s="60" customFormat="1" ht="12.75" customHeight="1">
      <c r="A64" s="83">
        <v>37</v>
      </c>
      <c r="B64" s="193" t="s">
        <v>66</v>
      </c>
      <c r="C64" s="193"/>
      <c r="D64" s="198">
        <v>1</v>
      </c>
      <c r="E64" s="198"/>
      <c r="F64" s="77"/>
      <c r="G64" s="181" t="str">
        <f>L8</f>
        <v>Amberg</v>
      </c>
      <c r="H64" s="181"/>
      <c r="I64" s="181"/>
      <c r="J64" s="181"/>
      <c r="K64" s="181"/>
      <c r="L64" s="181"/>
      <c r="M64" s="78" t="s">
        <v>21</v>
      </c>
      <c r="N64" s="78"/>
      <c r="O64" s="181" t="str">
        <f>C10</f>
        <v>Weiden I</v>
      </c>
      <c r="P64" s="181"/>
      <c r="Q64" s="181"/>
      <c r="R64" s="181"/>
      <c r="S64" s="181"/>
      <c r="T64" s="181"/>
      <c r="U64" s="182"/>
      <c r="V64" s="164" t="str">
        <f>C9</f>
        <v>Moosburg II</v>
      </c>
      <c r="W64" s="165"/>
      <c r="X64" s="165"/>
      <c r="Y64" s="165"/>
      <c r="Z64" s="166"/>
      <c r="AA64" s="171" t="s">
        <v>110</v>
      </c>
      <c r="AB64" s="172"/>
      <c r="AC64" s="172"/>
      <c r="AD64" s="204">
        <v>16</v>
      </c>
      <c r="AE64" s="202"/>
      <c r="AF64" s="72" t="s">
        <v>21</v>
      </c>
      <c r="AG64" s="202">
        <v>20</v>
      </c>
      <c r="AH64" s="203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s="60" customFormat="1" ht="12.75" customHeight="1" hidden="1">
      <c r="A65" s="83">
        <v>38</v>
      </c>
      <c r="B65" s="193"/>
      <c r="C65" s="193"/>
      <c r="D65" s="198">
        <v>2</v>
      </c>
      <c r="E65" s="198"/>
      <c r="F65" s="77"/>
      <c r="G65" s="181">
        <f>L11</f>
        <v>0</v>
      </c>
      <c r="H65" s="181"/>
      <c r="I65" s="181"/>
      <c r="J65" s="181"/>
      <c r="K65" s="181"/>
      <c r="L65" s="181"/>
      <c r="M65" s="78" t="s">
        <v>21</v>
      </c>
      <c r="N65" s="78"/>
      <c r="O65" s="181" t="str">
        <f>C11</f>
        <v>Weiden II</v>
      </c>
      <c r="P65" s="181"/>
      <c r="Q65" s="181"/>
      <c r="R65" s="181"/>
      <c r="S65" s="181"/>
      <c r="T65" s="181"/>
      <c r="U65" s="182"/>
      <c r="V65" s="165" t="str">
        <f>L10</f>
        <v>Zirndorf</v>
      </c>
      <c r="W65" s="165"/>
      <c r="X65" s="165"/>
      <c r="Y65" s="165"/>
      <c r="Z65" s="166"/>
      <c r="AA65" s="171"/>
      <c r="AB65" s="172"/>
      <c r="AC65" s="172"/>
      <c r="AD65" s="204"/>
      <c r="AE65" s="202"/>
      <c r="AF65" s="72" t="s">
        <v>21</v>
      </c>
      <c r="AG65" s="202"/>
      <c r="AH65" s="203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s="60" customFormat="1" ht="12.75" customHeight="1">
      <c r="A66" s="86">
        <v>39</v>
      </c>
      <c r="B66" s="193"/>
      <c r="C66" s="193"/>
      <c r="D66" s="197">
        <v>3</v>
      </c>
      <c r="E66" s="197"/>
      <c r="F66" s="79"/>
      <c r="G66" s="167" t="str">
        <f>'Sp-PLanVorr.'!AC8</f>
        <v>Penzberg</v>
      </c>
      <c r="H66" s="167"/>
      <c r="I66" s="167"/>
      <c r="J66" s="167"/>
      <c r="K66" s="167"/>
      <c r="L66" s="167"/>
      <c r="M66" s="63" t="s">
        <v>21</v>
      </c>
      <c r="N66" s="63"/>
      <c r="O66" s="167" t="str">
        <f>'Sp-PLanVorr.'!W10</f>
        <v>Selb / Schönwald</v>
      </c>
      <c r="P66" s="167"/>
      <c r="Q66" s="167"/>
      <c r="R66" s="167"/>
      <c r="S66" s="167"/>
      <c r="T66" s="167"/>
      <c r="U66" s="168"/>
      <c r="V66" s="173" t="str">
        <f>W11</f>
        <v>Fürth II</v>
      </c>
      <c r="W66" s="173"/>
      <c r="X66" s="173"/>
      <c r="Y66" s="173"/>
      <c r="Z66" s="174"/>
      <c r="AA66" s="169" t="s">
        <v>107</v>
      </c>
      <c r="AB66" s="170"/>
      <c r="AC66" s="170"/>
      <c r="AD66" s="201">
        <v>19</v>
      </c>
      <c r="AE66" s="199"/>
      <c r="AF66" s="64" t="s">
        <v>21</v>
      </c>
      <c r="AG66" s="199">
        <v>9</v>
      </c>
      <c r="AH66" s="20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139" s="60" customFormat="1" ht="60.75" customHeight="1">
      <c r="A67" s="136"/>
      <c r="B67" s="136"/>
      <c r="C67" s="136"/>
      <c r="D67" s="136"/>
      <c r="E67" s="136"/>
      <c r="F67" s="137"/>
      <c r="G67" s="138"/>
      <c r="H67" s="138"/>
      <c r="I67" s="138"/>
      <c r="J67" s="138"/>
      <c r="K67" s="138"/>
      <c r="L67" s="138"/>
      <c r="M67" s="139"/>
      <c r="N67" s="139"/>
      <c r="O67" s="138"/>
      <c r="P67" s="138"/>
      <c r="Q67" s="138"/>
      <c r="R67" s="138"/>
      <c r="S67" s="138"/>
      <c r="T67" s="138"/>
      <c r="U67" s="138"/>
      <c r="V67" s="140"/>
      <c r="W67" s="140"/>
      <c r="X67" s="140"/>
      <c r="Y67" s="140"/>
      <c r="Z67" s="140"/>
      <c r="AA67" s="141"/>
      <c r="AB67" s="141"/>
      <c r="AC67" s="141"/>
      <c r="AD67" s="142"/>
      <c r="AE67" s="142"/>
      <c r="AF67" s="142"/>
      <c r="AG67" s="142"/>
      <c r="AH67" s="142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s="60" customFormat="1" ht="12.75" customHeight="1">
      <c r="A68" s="83">
        <v>40</v>
      </c>
      <c r="B68" s="193" t="s">
        <v>67</v>
      </c>
      <c r="C68" s="193"/>
      <c r="D68" s="198">
        <v>1</v>
      </c>
      <c r="E68" s="198"/>
      <c r="F68" s="77"/>
      <c r="G68" s="181" t="str">
        <f>L9</f>
        <v>Fürth I</v>
      </c>
      <c r="H68" s="181"/>
      <c r="I68" s="181"/>
      <c r="J68" s="181"/>
      <c r="K68" s="181"/>
      <c r="L68" s="181"/>
      <c r="M68" s="78" t="s">
        <v>21</v>
      </c>
      <c r="N68" s="78"/>
      <c r="O68" s="181" t="str">
        <f>C9</f>
        <v>Moosburg II</v>
      </c>
      <c r="P68" s="181"/>
      <c r="Q68" s="181"/>
      <c r="R68" s="181"/>
      <c r="S68" s="181"/>
      <c r="T68" s="181"/>
      <c r="U68" s="182"/>
      <c r="V68" s="164" t="str">
        <f>C10</f>
        <v>Weiden I</v>
      </c>
      <c r="W68" s="165"/>
      <c r="X68" s="165"/>
      <c r="Y68" s="165"/>
      <c r="Z68" s="166"/>
      <c r="AA68" s="171" t="s">
        <v>109</v>
      </c>
      <c r="AB68" s="172"/>
      <c r="AC68" s="172"/>
      <c r="AD68" s="204">
        <v>14</v>
      </c>
      <c r="AE68" s="202"/>
      <c r="AF68" s="72" t="s">
        <v>21</v>
      </c>
      <c r="AG68" s="202">
        <v>25</v>
      </c>
      <c r="AH68" s="203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s="60" customFormat="1" ht="12.75" customHeight="1">
      <c r="A69" s="86">
        <v>41</v>
      </c>
      <c r="B69" s="193"/>
      <c r="C69" s="193"/>
      <c r="D69" s="197">
        <v>2</v>
      </c>
      <c r="E69" s="197"/>
      <c r="F69" s="134"/>
      <c r="G69" s="167" t="str">
        <f>'Sp-PLanVorr.'!AC11</f>
        <v>Kahl / Kleinwallstadt</v>
      </c>
      <c r="H69" s="167"/>
      <c r="I69" s="167"/>
      <c r="J69" s="167"/>
      <c r="K69" s="167"/>
      <c r="L69" s="167"/>
      <c r="M69" s="63" t="s">
        <v>21</v>
      </c>
      <c r="N69" s="63"/>
      <c r="O69" s="167" t="str">
        <f>'Sp-PLanVorr.'!W11</f>
        <v>Fürth II</v>
      </c>
      <c r="P69" s="167"/>
      <c r="Q69" s="167"/>
      <c r="R69" s="167"/>
      <c r="S69" s="167"/>
      <c r="T69" s="167"/>
      <c r="U69" s="168"/>
      <c r="V69" s="162" t="str">
        <f>W8</f>
        <v>Gunzenhausen I</v>
      </c>
      <c r="W69" s="162"/>
      <c r="X69" s="162"/>
      <c r="Y69" s="162"/>
      <c r="Z69" s="163"/>
      <c r="AA69" s="169" t="s">
        <v>108</v>
      </c>
      <c r="AB69" s="170"/>
      <c r="AC69" s="170"/>
      <c r="AD69" s="201">
        <v>22</v>
      </c>
      <c r="AE69" s="199"/>
      <c r="AF69" s="64" t="s">
        <v>21</v>
      </c>
      <c r="AG69" s="199">
        <v>18</v>
      </c>
      <c r="AH69" s="20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s="60" customFormat="1" ht="12.75" customHeight="1">
      <c r="A70" s="86">
        <v>42</v>
      </c>
      <c r="B70" s="193"/>
      <c r="C70" s="193"/>
      <c r="D70" s="197">
        <v>3</v>
      </c>
      <c r="E70" s="197"/>
      <c r="F70" s="79"/>
      <c r="G70" s="167" t="str">
        <f>'Sp-PLanVorr.'!AC9</f>
        <v>Ebern</v>
      </c>
      <c r="H70" s="167"/>
      <c r="I70" s="167"/>
      <c r="J70" s="167"/>
      <c r="K70" s="167"/>
      <c r="L70" s="167"/>
      <c r="M70" s="63" t="s">
        <v>21</v>
      </c>
      <c r="N70" s="63"/>
      <c r="O70" s="167" t="str">
        <f>'Sp-PLanVorr.'!W9</f>
        <v>Gunzenhausen II</v>
      </c>
      <c r="P70" s="167"/>
      <c r="Q70" s="167"/>
      <c r="R70" s="167"/>
      <c r="S70" s="167"/>
      <c r="T70" s="167"/>
      <c r="U70" s="168"/>
      <c r="V70" s="173" t="str">
        <f>W10</f>
        <v>Selb / Schönwald</v>
      </c>
      <c r="W70" s="173"/>
      <c r="X70" s="173"/>
      <c r="Y70" s="173"/>
      <c r="Z70" s="174"/>
      <c r="AA70" s="169" t="s">
        <v>84</v>
      </c>
      <c r="AB70" s="170"/>
      <c r="AC70" s="170"/>
      <c r="AD70" s="201">
        <v>0</v>
      </c>
      <c r="AE70" s="199"/>
      <c r="AF70" s="64" t="s">
        <v>21</v>
      </c>
      <c r="AG70" s="199">
        <v>10</v>
      </c>
      <c r="AH70" s="20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s="60" customFormat="1" ht="6" customHeight="1">
      <c r="A71" s="70"/>
      <c r="B71" s="65"/>
      <c r="C71" s="65"/>
      <c r="D71" s="65"/>
      <c r="E71" s="65"/>
      <c r="F71" s="66"/>
      <c r="G71" s="67"/>
      <c r="H71" s="67"/>
      <c r="I71" s="67"/>
      <c r="J71" s="67"/>
      <c r="K71" s="67"/>
      <c r="L71" s="67"/>
      <c r="M71" s="68"/>
      <c r="N71" s="68"/>
      <c r="O71" s="67"/>
      <c r="P71" s="67"/>
      <c r="Q71" s="67"/>
      <c r="R71" s="67"/>
      <c r="S71" s="67"/>
      <c r="T71" s="67"/>
      <c r="U71" s="67"/>
      <c r="V71" s="113"/>
      <c r="W71" s="113"/>
      <c r="X71" s="113"/>
      <c r="Y71" s="113"/>
      <c r="Z71" s="113"/>
      <c r="AA71" s="114"/>
      <c r="AB71" s="115"/>
      <c r="AC71" s="115"/>
      <c r="AD71" s="69"/>
      <c r="AE71" s="69"/>
      <c r="AF71" s="69"/>
      <c r="AG71" s="69"/>
      <c r="AH71" s="7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s="60" customFormat="1" ht="12.75" customHeight="1">
      <c r="A72" s="83">
        <v>43</v>
      </c>
      <c r="B72" s="193" t="s">
        <v>68</v>
      </c>
      <c r="C72" s="193"/>
      <c r="D72" s="198">
        <v>1</v>
      </c>
      <c r="E72" s="198"/>
      <c r="F72" s="77"/>
      <c r="G72" s="181" t="str">
        <f>L10</f>
        <v>Zirndorf</v>
      </c>
      <c r="H72" s="181"/>
      <c r="I72" s="181"/>
      <c r="J72" s="181"/>
      <c r="K72" s="181"/>
      <c r="L72" s="181"/>
      <c r="M72" s="78" t="s">
        <v>21</v>
      </c>
      <c r="N72" s="78"/>
      <c r="O72" s="181" t="str">
        <f>C10</f>
        <v>Weiden I</v>
      </c>
      <c r="P72" s="181"/>
      <c r="Q72" s="181"/>
      <c r="R72" s="181"/>
      <c r="S72" s="181"/>
      <c r="T72" s="181"/>
      <c r="U72" s="182"/>
      <c r="V72" s="164" t="str">
        <f>AC9</f>
        <v>Ebern</v>
      </c>
      <c r="W72" s="165"/>
      <c r="X72" s="165"/>
      <c r="Y72" s="165"/>
      <c r="Z72" s="166"/>
      <c r="AA72" s="171" t="s">
        <v>83</v>
      </c>
      <c r="AB72" s="172"/>
      <c r="AC72" s="172"/>
      <c r="AD72" s="204">
        <v>12</v>
      </c>
      <c r="AE72" s="202"/>
      <c r="AF72" s="72" t="s">
        <v>21</v>
      </c>
      <c r="AG72" s="202">
        <v>22</v>
      </c>
      <c r="AH72" s="203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s="60" customFormat="1" ht="12.75" customHeight="1">
      <c r="A73" s="83">
        <v>44</v>
      </c>
      <c r="B73" s="193"/>
      <c r="C73" s="193"/>
      <c r="D73" s="198">
        <v>2</v>
      </c>
      <c r="E73" s="198"/>
      <c r="F73" s="77"/>
      <c r="G73" s="181" t="str">
        <f>L8</f>
        <v>Amberg</v>
      </c>
      <c r="H73" s="181"/>
      <c r="I73" s="181"/>
      <c r="J73" s="181"/>
      <c r="K73" s="181"/>
      <c r="L73" s="181"/>
      <c r="M73" s="78" t="s">
        <v>21</v>
      </c>
      <c r="N73" s="78"/>
      <c r="O73" s="181" t="str">
        <f>C8</f>
        <v>Moosburg I</v>
      </c>
      <c r="P73" s="181"/>
      <c r="Q73" s="181"/>
      <c r="R73" s="181"/>
      <c r="S73" s="181"/>
      <c r="T73" s="181"/>
      <c r="U73" s="182"/>
      <c r="V73" s="165" t="str">
        <f>C11</f>
        <v>Weiden II</v>
      </c>
      <c r="W73" s="165"/>
      <c r="X73" s="165"/>
      <c r="Y73" s="165"/>
      <c r="Z73" s="166"/>
      <c r="AA73" s="171" t="s">
        <v>109</v>
      </c>
      <c r="AB73" s="172"/>
      <c r="AC73" s="172"/>
      <c r="AD73" s="204">
        <v>15</v>
      </c>
      <c r="AE73" s="202"/>
      <c r="AF73" s="72" t="s">
        <v>21</v>
      </c>
      <c r="AG73" s="202">
        <v>22</v>
      </c>
      <c r="AH73" s="203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s="60" customFormat="1" ht="12.75" customHeight="1">
      <c r="A74" s="86">
        <v>45</v>
      </c>
      <c r="B74" s="193"/>
      <c r="C74" s="193"/>
      <c r="D74" s="197">
        <v>3</v>
      </c>
      <c r="E74" s="197"/>
      <c r="F74" s="79"/>
      <c r="G74" s="167" t="str">
        <f>'Sp-PLanVorr.'!AC10</f>
        <v>Kümmersbruck</v>
      </c>
      <c r="H74" s="167"/>
      <c r="I74" s="167"/>
      <c r="J74" s="167"/>
      <c r="K74" s="167"/>
      <c r="L74" s="167"/>
      <c r="M74" s="63" t="s">
        <v>21</v>
      </c>
      <c r="N74" s="63"/>
      <c r="O74" s="167" t="str">
        <f>'Sp-PLanVorr.'!W10</f>
        <v>Selb / Schönwald</v>
      </c>
      <c r="P74" s="167"/>
      <c r="Q74" s="167"/>
      <c r="R74" s="167"/>
      <c r="S74" s="167"/>
      <c r="T74" s="167"/>
      <c r="U74" s="168"/>
      <c r="V74" s="162" t="str">
        <f>AC8</f>
        <v>Penzberg</v>
      </c>
      <c r="W74" s="162"/>
      <c r="X74" s="162"/>
      <c r="Y74" s="162"/>
      <c r="Z74" s="163"/>
      <c r="AA74" s="169" t="s">
        <v>88</v>
      </c>
      <c r="AB74" s="170"/>
      <c r="AC74" s="170"/>
      <c r="AD74" s="201">
        <v>12</v>
      </c>
      <c r="AE74" s="199"/>
      <c r="AF74" s="64" t="s">
        <v>21</v>
      </c>
      <c r="AG74" s="199">
        <v>25</v>
      </c>
      <c r="AH74" s="20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s="60" customFormat="1" ht="6" customHeight="1">
      <c r="A75" s="70"/>
      <c r="B75" s="65"/>
      <c r="C75" s="65"/>
      <c r="D75" s="65"/>
      <c r="E75" s="65"/>
      <c r="F75" s="66"/>
      <c r="G75" s="67"/>
      <c r="H75" s="67"/>
      <c r="I75" s="67"/>
      <c r="J75" s="67"/>
      <c r="K75" s="67"/>
      <c r="L75" s="67"/>
      <c r="M75" s="68"/>
      <c r="N75" s="68"/>
      <c r="O75" s="67"/>
      <c r="P75" s="67"/>
      <c r="Q75" s="67"/>
      <c r="R75" s="67"/>
      <c r="S75" s="67"/>
      <c r="T75" s="67"/>
      <c r="U75" s="67"/>
      <c r="V75" s="113"/>
      <c r="W75" s="113"/>
      <c r="X75" s="113"/>
      <c r="Y75" s="113"/>
      <c r="Z75" s="113"/>
      <c r="AA75" s="114"/>
      <c r="AB75" s="115"/>
      <c r="AC75" s="115"/>
      <c r="AD75" s="69"/>
      <c r="AE75" s="69"/>
      <c r="AF75" s="69"/>
      <c r="AG75" s="69"/>
      <c r="AH75" s="7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s="60" customFormat="1" ht="12.75" customHeight="1">
      <c r="A76" s="83">
        <v>46</v>
      </c>
      <c r="B76" s="193" t="s">
        <v>69</v>
      </c>
      <c r="C76" s="193"/>
      <c r="D76" s="198">
        <v>1</v>
      </c>
      <c r="E76" s="198"/>
      <c r="F76" s="77"/>
      <c r="G76" s="181" t="str">
        <f>C11</f>
        <v>Weiden II</v>
      </c>
      <c r="H76" s="181"/>
      <c r="I76" s="181"/>
      <c r="J76" s="181"/>
      <c r="K76" s="181"/>
      <c r="L76" s="181"/>
      <c r="M76" s="78" t="s">
        <v>21</v>
      </c>
      <c r="N76" s="78"/>
      <c r="O76" s="181" t="str">
        <f>L9</f>
        <v>Fürth I</v>
      </c>
      <c r="P76" s="181"/>
      <c r="Q76" s="181"/>
      <c r="R76" s="181"/>
      <c r="S76" s="181"/>
      <c r="T76" s="181"/>
      <c r="U76" s="182"/>
      <c r="V76" s="164" t="str">
        <f>L8</f>
        <v>Amberg</v>
      </c>
      <c r="W76" s="165"/>
      <c r="X76" s="165"/>
      <c r="Y76" s="165"/>
      <c r="Z76" s="166"/>
      <c r="AA76" s="171" t="s">
        <v>85</v>
      </c>
      <c r="AB76" s="172"/>
      <c r="AC76" s="172"/>
      <c r="AD76" s="204">
        <v>17</v>
      </c>
      <c r="AE76" s="202"/>
      <c r="AF76" s="72" t="s">
        <v>21</v>
      </c>
      <c r="AG76" s="202">
        <v>13</v>
      </c>
      <c r="AH76" s="203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s="60" customFormat="1" ht="12.75" customHeight="1">
      <c r="A77" s="86">
        <v>47</v>
      </c>
      <c r="B77" s="193"/>
      <c r="C77" s="193"/>
      <c r="D77" s="197">
        <v>2</v>
      </c>
      <c r="E77" s="197"/>
      <c r="F77" s="79"/>
      <c r="G77" s="167" t="str">
        <f>'Sp-PLanVorr.'!AC8</f>
        <v>Penzberg</v>
      </c>
      <c r="H77" s="167"/>
      <c r="I77" s="167"/>
      <c r="J77" s="167"/>
      <c r="K77" s="167"/>
      <c r="L77" s="167"/>
      <c r="M77" s="63" t="s">
        <v>21</v>
      </c>
      <c r="N77" s="63"/>
      <c r="O77" s="167" t="str">
        <f>'Sp-PLanVorr.'!W8</f>
        <v>Gunzenhausen I</v>
      </c>
      <c r="P77" s="167"/>
      <c r="Q77" s="167"/>
      <c r="R77" s="167"/>
      <c r="S77" s="167"/>
      <c r="T77" s="167"/>
      <c r="U77" s="168"/>
      <c r="V77" s="162" t="str">
        <f>AC11</f>
        <v>Kahl / Kleinwallstadt</v>
      </c>
      <c r="W77" s="162"/>
      <c r="X77" s="162"/>
      <c r="Y77" s="162"/>
      <c r="Z77" s="163"/>
      <c r="AA77" s="169" t="s">
        <v>109</v>
      </c>
      <c r="AB77" s="170"/>
      <c r="AC77" s="170"/>
      <c r="AD77" s="201">
        <v>12</v>
      </c>
      <c r="AE77" s="199"/>
      <c r="AF77" s="64" t="s">
        <v>21</v>
      </c>
      <c r="AG77" s="199">
        <v>24</v>
      </c>
      <c r="AH77" s="20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s="60" customFormat="1" ht="12.75" customHeight="1">
      <c r="A78" s="86">
        <v>48</v>
      </c>
      <c r="B78" s="193"/>
      <c r="C78" s="193"/>
      <c r="D78" s="197">
        <v>3</v>
      </c>
      <c r="E78" s="197"/>
      <c r="F78" s="134"/>
      <c r="G78" s="167" t="str">
        <f>'Sp-PLanVorr.'!W11</f>
        <v>Fürth II</v>
      </c>
      <c r="H78" s="167"/>
      <c r="I78" s="167"/>
      <c r="J78" s="167"/>
      <c r="K78" s="167"/>
      <c r="L78" s="167"/>
      <c r="M78" s="63" t="s">
        <v>21</v>
      </c>
      <c r="N78" s="63"/>
      <c r="O78" s="167" t="str">
        <f>'Sp-PLanVorr.'!AC9</f>
        <v>Ebern</v>
      </c>
      <c r="P78" s="167"/>
      <c r="Q78" s="167"/>
      <c r="R78" s="167"/>
      <c r="S78" s="167"/>
      <c r="T78" s="167"/>
      <c r="U78" s="168"/>
      <c r="V78" s="162" t="str">
        <f>W9</f>
        <v>Gunzenhausen II</v>
      </c>
      <c r="W78" s="162"/>
      <c r="X78" s="162"/>
      <c r="Y78" s="162"/>
      <c r="Z78" s="163"/>
      <c r="AA78" s="169" t="s">
        <v>108</v>
      </c>
      <c r="AB78" s="170"/>
      <c r="AC78" s="170"/>
      <c r="AD78" s="201">
        <v>10</v>
      </c>
      <c r="AE78" s="199"/>
      <c r="AF78" s="64" t="s">
        <v>21</v>
      </c>
      <c r="AG78" s="199">
        <v>0</v>
      </c>
      <c r="AH78" s="20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s="60" customFormat="1" ht="6" customHeight="1">
      <c r="A79" s="70"/>
      <c r="B79" s="65"/>
      <c r="C79" s="65"/>
      <c r="D79" s="65"/>
      <c r="E79" s="65"/>
      <c r="F79" s="66"/>
      <c r="G79" s="67"/>
      <c r="H79" s="67"/>
      <c r="I79" s="67"/>
      <c r="J79" s="67"/>
      <c r="K79" s="67"/>
      <c r="L79" s="67"/>
      <c r="M79" s="68"/>
      <c r="N79" s="68"/>
      <c r="O79" s="67"/>
      <c r="P79" s="67"/>
      <c r="Q79" s="67"/>
      <c r="R79" s="67"/>
      <c r="S79" s="67"/>
      <c r="T79" s="67"/>
      <c r="U79" s="67"/>
      <c r="V79" s="113"/>
      <c r="W79" s="113"/>
      <c r="X79" s="113"/>
      <c r="Y79" s="113"/>
      <c r="Z79" s="113"/>
      <c r="AA79" s="114"/>
      <c r="AB79" s="115"/>
      <c r="AC79" s="115"/>
      <c r="AD79" s="69"/>
      <c r="AE79" s="69"/>
      <c r="AF79" s="69"/>
      <c r="AG79" s="69"/>
      <c r="AH79" s="7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s="60" customFormat="1" ht="12.75" customHeight="1" hidden="1">
      <c r="A80" s="83">
        <v>49</v>
      </c>
      <c r="B80" s="193" t="s">
        <v>70</v>
      </c>
      <c r="C80" s="193"/>
      <c r="D80" s="198">
        <v>1</v>
      </c>
      <c r="E80" s="198"/>
      <c r="F80" s="77"/>
      <c r="G80" s="181" t="str">
        <f>C10</f>
        <v>Weiden I</v>
      </c>
      <c r="H80" s="181"/>
      <c r="I80" s="181"/>
      <c r="J80" s="181"/>
      <c r="K80" s="181"/>
      <c r="L80" s="181"/>
      <c r="M80" s="78" t="s">
        <v>21</v>
      </c>
      <c r="N80" s="78"/>
      <c r="O80" s="181">
        <f>L11</f>
        <v>0</v>
      </c>
      <c r="P80" s="181"/>
      <c r="Q80" s="181"/>
      <c r="R80" s="181"/>
      <c r="S80" s="181"/>
      <c r="T80" s="181"/>
      <c r="U80" s="182"/>
      <c r="V80" s="164" t="str">
        <f>C8</f>
        <v>Moosburg I</v>
      </c>
      <c r="W80" s="165"/>
      <c r="X80" s="165"/>
      <c r="Y80" s="165"/>
      <c r="Z80" s="166"/>
      <c r="AA80" s="171"/>
      <c r="AB80" s="172"/>
      <c r="AC80" s="172"/>
      <c r="AD80" s="204"/>
      <c r="AE80" s="202"/>
      <c r="AF80" s="72" t="s">
        <v>21</v>
      </c>
      <c r="AG80" s="202"/>
      <c r="AH80" s="203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s="60" customFormat="1" ht="12.75" customHeight="1">
      <c r="A81" s="83">
        <v>50</v>
      </c>
      <c r="B81" s="193"/>
      <c r="C81" s="193"/>
      <c r="D81" s="198">
        <v>2</v>
      </c>
      <c r="E81" s="198"/>
      <c r="F81" s="77"/>
      <c r="G81" s="181" t="str">
        <f>C9</f>
        <v>Moosburg II</v>
      </c>
      <c r="H81" s="181"/>
      <c r="I81" s="181"/>
      <c r="J81" s="181"/>
      <c r="K81" s="181"/>
      <c r="L81" s="181"/>
      <c r="M81" s="78" t="s">
        <v>21</v>
      </c>
      <c r="N81" s="78"/>
      <c r="O81" s="181" t="str">
        <f>L8</f>
        <v>Amberg</v>
      </c>
      <c r="P81" s="181"/>
      <c r="Q81" s="181"/>
      <c r="R81" s="181"/>
      <c r="S81" s="181"/>
      <c r="T81" s="181"/>
      <c r="U81" s="182"/>
      <c r="V81" s="165" t="str">
        <f>L9</f>
        <v>Fürth I</v>
      </c>
      <c r="W81" s="165"/>
      <c r="X81" s="165"/>
      <c r="Y81" s="165"/>
      <c r="Z81" s="166"/>
      <c r="AA81" s="171" t="s">
        <v>107</v>
      </c>
      <c r="AB81" s="172"/>
      <c r="AC81" s="172"/>
      <c r="AD81" s="204">
        <v>27</v>
      </c>
      <c r="AE81" s="202"/>
      <c r="AF81" s="72" t="s">
        <v>21</v>
      </c>
      <c r="AG81" s="202">
        <v>13</v>
      </c>
      <c r="AH81" s="203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s="60" customFormat="1" ht="12.75" customHeight="1">
      <c r="A82" s="86">
        <v>51</v>
      </c>
      <c r="B82" s="193"/>
      <c r="C82" s="193"/>
      <c r="D82" s="197">
        <v>3</v>
      </c>
      <c r="E82" s="197"/>
      <c r="F82" s="79"/>
      <c r="G82" s="167" t="str">
        <f>'Sp-PLanVorr.'!W10</f>
        <v>Selb / Schönwald</v>
      </c>
      <c r="H82" s="167"/>
      <c r="I82" s="167"/>
      <c r="J82" s="167"/>
      <c r="K82" s="167"/>
      <c r="L82" s="167"/>
      <c r="M82" s="63" t="s">
        <v>21</v>
      </c>
      <c r="N82" s="63"/>
      <c r="O82" s="167" t="str">
        <f>'Sp-PLanVorr.'!AC11</f>
        <v>Kahl / Kleinwallstadt</v>
      </c>
      <c r="P82" s="167"/>
      <c r="Q82" s="167"/>
      <c r="R82" s="167"/>
      <c r="S82" s="167"/>
      <c r="T82" s="167"/>
      <c r="U82" s="168"/>
      <c r="V82" s="162" t="str">
        <f>AC10</f>
        <v>Kümmersbruck</v>
      </c>
      <c r="W82" s="162"/>
      <c r="X82" s="162"/>
      <c r="Y82" s="162"/>
      <c r="Z82" s="163"/>
      <c r="AA82" s="169" t="s">
        <v>93</v>
      </c>
      <c r="AB82" s="170"/>
      <c r="AC82" s="170"/>
      <c r="AD82" s="201">
        <v>19</v>
      </c>
      <c r="AE82" s="199"/>
      <c r="AF82" s="64" t="s">
        <v>21</v>
      </c>
      <c r="AG82" s="199">
        <v>16</v>
      </c>
      <c r="AH82" s="20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s="60" customFormat="1" ht="6" customHeight="1">
      <c r="A83" s="70"/>
      <c r="B83" s="65"/>
      <c r="C83" s="65"/>
      <c r="D83" s="65"/>
      <c r="E83" s="65"/>
      <c r="F83" s="66"/>
      <c r="G83" s="67"/>
      <c r="H83" s="67"/>
      <c r="I83" s="67"/>
      <c r="J83" s="67"/>
      <c r="K83" s="67"/>
      <c r="L83" s="67"/>
      <c r="M83" s="68"/>
      <c r="N83" s="68"/>
      <c r="O83" s="67"/>
      <c r="P83" s="67"/>
      <c r="Q83" s="67"/>
      <c r="R83" s="67"/>
      <c r="S83" s="67"/>
      <c r="T83" s="67"/>
      <c r="U83" s="67"/>
      <c r="V83" s="113"/>
      <c r="W83" s="113"/>
      <c r="X83" s="113"/>
      <c r="Y83" s="113"/>
      <c r="Z83" s="113"/>
      <c r="AA83" s="114"/>
      <c r="AB83" s="115"/>
      <c r="AC83" s="115"/>
      <c r="AD83" s="69"/>
      <c r="AE83" s="69"/>
      <c r="AF83" s="69"/>
      <c r="AG83" s="69"/>
      <c r="AH83" s="7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s="60" customFormat="1" ht="12.75" customHeight="1">
      <c r="A84" s="83">
        <v>52</v>
      </c>
      <c r="B84" s="193" t="s">
        <v>71</v>
      </c>
      <c r="C84" s="193"/>
      <c r="D84" s="198">
        <v>1</v>
      </c>
      <c r="E84" s="198"/>
      <c r="F84" s="77"/>
      <c r="G84" s="181" t="str">
        <f>C8</f>
        <v>Moosburg I</v>
      </c>
      <c r="H84" s="181"/>
      <c r="I84" s="181"/>
      <c r="J84" s="181"/>
      <c r="K84" s="181"/>
      <c r="L84" s="181"/>
      <c r="M84" s="78" t="s">
        <v>21</v>
      </c>
      <c r="N84" s="78"/>
      <c r="O84" s="181" t="str">
        <f>L10</f>
        <v>Zirndorf</v>
      </c>
      <c r="P84" s="181"/>
      <c r="Q84" s="181"/>
      <c r="R84" s="181"/>
      <c r="S84" s="181"/>
      <c r="T84" s="181"/>
      <c r="U84" s="182"/>
      <c r="V84" s="164" t="str">
        <f>W11</f>
        <v>Fürth II</v>
      </c>
      <c r="W84" s="165"/>
      <c r="X84" s="165"/>
      <c r="Y84" s="165"/>
      <c r="Z84" s="166"/>
      <c r="AA84" s="171" t="s">
        <v>107</v>
      </c>
      <c r="AB84" s="172"/>
      <c r="AC84" s="172"/>
      <c r="AD84" s="204">
        <v>19</v>
      </c>
      <c r="AE84" s="202"/>
      <c r="AF84" s="72" t="s">
        <v>21</v>
      </c>
      <c r="AG84" s="202">
        <v>7</v>
      </c>
      <c r="AH84" s="203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s="60" customFormat="1" ht="12.75" customHeight="1">
      <c r="A85" s="86">
        <v>53</v>
      </c>
      <c r="B85" s="193"/>
      <c r="C85" s="193"/>
      <c r="D85" s="197">
        <v>2</v>
      </c>
      <c r="E85" s="197"/>
      <c r="F85" s="79"/>
      <c r="G85" s="167" t="str">
        <f>'Sp-PLanVorr.'!W9</f>
        <v>Gunzenhausen II</v>
      </c>
      <c r="H85" s="167"/>
      <c r="I85" s="167"/>
      <c r="J85" s="167"/>
      <c r="K85" s="167"/>
      <c r="L85" s="167"/>
      <c r="M85" s="63" t="s">
        <v>21</v>
      </c>
      <c r="N85" s="63"/>
      <c r="O85" s="167" t="str">
        <f>'Sp-PLanVorr.'!AC8</f>
        <v>Penzberg</v>
      </c>
      <c r="P85" s="167"/>
      <c r="Q85" s="167"/>
      <c r="R85" s="167"/>
      <c r="S85" s="167"/>
      <c r="T85" s="167"/>
      <c r="U85" s="168"/>
      <c r="V85" s="162" t="str">
        <f>C9</f>
        <v>Moosburg II</v>
      </c>
      <c r="W85" s="162"/>
      <c r="X85" s="162"/>
      <c r="Y85" s="162"/>
      <c r="Z85" s="163"/>
      <c r="AA85" s="169" t="s">
        <v>110</v>
      </c>
      <c r="AB85" s="170"/>
      <c r="AC85" s="170"/>
      <c r="AD85" s="201">
        <v>10</v>
      </c>
      <c r="AE85" s="199"/>
      <c r="AF85" s="64" t="s">
        <v>21</v>
      </c>
      <c r="AG85" s="199">
        <v>23</v>
      </c>
      <c r="AH85" s="20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s="60" customFormat="1" ht="12.75" customHeight="1">
      <c r="A86" s="86">
        <v>54</v>
      </c>
      <c r="B86" s="193"/>
      <c r="C86" s="193"/>
      <c r="D86" s="197">
        <v>3</v>
      </c>
      <c r="E86" s="197"/>
      <c r="F86" s="79"/>
      <c r="G86" s="167" t="str">
        <f>'Sp-PLanVorr.'!W8</f>
        <v>Gunzenhausen I</v>
      </c>
      <c r="H86" s="167"/>
      <c r="I86" s="167"/>
      <c r="J86" s="167"/>
      <c r="K86" s="167"/>
      <c r="L86" s="167"/>
      <c r="M86" s="63" t="s">
        <v>21</v>
      </c>
      <c r="N86" s="63"/>
      <c r="O86" s="167" t="str">
        <f>'Sp-PLanVorr.'!AC10</f>
        <v>Kümmersbruck</v>
      </c>
      <c r="P86" s="167"/>
      <c r="Q86" s="167"/>
      <c r="R86" s="167"/>
      <c r="S86" s="167"/>
      <c r="T86" s="167"/>
      <c r="U86" s="168"/>
      <c r="V86" s="162" t="str">
        <f>AC9</f>
        <v>Ebern</v>
      </c>
      <c r="W86" s="162"/>
      <c r="X86" s="162"/>
      <c r="Y86" s="162"/>
      <c r="Z86" s="163"/>
      <c r="AA86" s="169" t="s">
        <v>83</v>
      </c>
      <c r="AB86" s="170"/>
      <c r="AC86" s="170"/>
      <c r="AD86" s="201">
        <v>25</v>
      </c>
      <c r="AE86" s="199"/>
      <c r="AF86" s="64" t="s">
        <v>21</v>
      </c>
      <c r="AG86" s="199">
        <v>18</v>
      </c>
      <c r="AH86" s="20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s="60" customFormat="1" ht="6" customHeight="1">
      <c r="A87" s="85"/>
      <c r="B87" s="84"/>
      <c r="C87" s="84"/>
      <c r="D87" s="65"/>
      <c r="E87" s="65"/>
      <c r="F87" s="66"/>
      <c r="G87" s="67"/>
      <c r="H87" s="67"/>
      <c r="I87" s="67"/>
      <c r="J87" s="67"/>
      <c r="K87" s="67"/>
      <c r="L87" s="67"/>
      <c r="M87" s="68"/>
      <c r="N87" s="68"/>
      <c r="O87" s="67"/>
      <c r="P87" s="67"/>
      <c r="Q87" s="67"/>
      <c r="R87" s="67"/>
      <c r="S87" s="67"/>
      <c r="T87" s="67"/>
      <c r="U87" s="67"/>
      <c r="V87" s="113"/>
      <c r="W87" s="113"/>
      <c r="X87" s="113"/>
      <c r="Y87" s="113"/>
      <c r="Z87" s="113"/>
      <c r="AA87" s="114"/>
      <c r="AB87" s="115"/>
      <c r="AC87" s="115"/>
      <c r="AD87" s="69"/>
      <c r="AE87" s="69"/>
      <c r="AF87" s="69"/>
      <c r="AG87" s="69"/>
      <c r="AH87" s="7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s="60" customFormat="1" ht="12.75" customHeight="1">
      <c r="A88" s="83">
        <v>55</v>
      </c>
      <c r="B88" s="193" t="s">
        <v>72</v>
      </c>
      <c r="C88" s="193"/>
      <c r="D88" s="222">
        <v>1</v>
      </c>
      <c r="E88" s="198"/>
      <c r="F88" s="77"/>
      <c r="G88" s="181" t="str">
        <f>L8</f>
        <v>Amberg</v>
      </c>
      <c r="H88" s="181"/>
      <c r="I88" s="181"/>
      <c r="J88" s="181"/>
      <c r="K88" s="181"/>
      <c r="L88" s="181"/>
      <c r="M88" s="78" t="s">
        <v>21</v>
      </c>
      <c r="N88" s="78"/>
      <c r="O88" s="181" t="str">
        <f>C11</f>
        <v>Weiden II</v>
      </c>
      <c r="P88" s="181"/>
      <c r="Q88" s="181"/>
      <c r="R88" s="181"/>
      <c r="S88" s="181"/>
      <c r="T88" s="181"/>
      <c r="U88" s="182"/>
      <c r="V88" s="165" t="str">
        <f>L10</f>
        <v>Zirndorf</v>
      </c>
      <c r="W88" s="165"/>
      <c r="X88" s="165"/>
      <c r="Y88" s="165"/>
      <c r="Z88" s="166"/>
      <c r="AA88" s="171" t="s">
        <v>87</v>
      </c>
      <c r="AB88" s="172"/>
      <c r="AC88" s="172"/>
      <c r="AD88" s="204">
        <v>26</v>
      </c>
      <c r="AE88" s="202"/>
      <c r="AF88" s="72" t="s">
        <v>21</v>
      </c>
      <c r="AG88" s="202">
        <v>9</v>
      </c>
      <c r="AH88" s="203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s="60" customFormat="1" ht="12.75" customHeight="1">
      <c r="A89" s="86">
        <v>56</v>
      </c>
      <c r="B89" s="193"/>
      <c r="C89" s="193"/>
      <c r="D89" s="221">
        <v>2</v>
      </c>
      <c r="E89" s="197"/>
      <c r="F89" s="79"/>
      <c r="G89" s="167" t="str">
        <f>'Sp-PLanVorr.'!AC8</f>
        <v>Penzberg</v>
      </c>
      <c r="H89" s="167"/>
      <c r="I89" s="167"/>
      <c r="J89" s="167"/>
      <c r="K89" s="167"/>
      <c r="L89" s="167"/>
      <c r="M89" s="63" t="s">
        <v>21</v>
      </c>
      <c r="N89" s="63"/>
      <c r="O89" s="167" t="str">
        <f>'Sp-PLanVorr.'!W11</f>
        <v>Fürth II</v>
      </c>
      <c r="P89" s="167"/>
      <c r="Q89" s="167"/>
      <c r="R89" s="167"/>
      <c r="S89" s="167"/>
      <c r="T89" s="167"/>
      <c r="U89" s="168"/>
      <c r="V89" s="162" t="str">
        <f>W9</f>
        <v>Gunzenhausen II</v>
      </c>
      <c r="W89" s="162"/>
      <c r="X89" s="162"/>
      <c r="Y89" s="162"/>
      <c r="Z89" s="163"/>
      <c r="AA89" s="169" t="s">
        <v>108</v>
      </c>
      <c r="AB89" s="170"/>
      <c r="AC89" s="170"/>
      <c r="AD89" s="201">
        <v>22</v>
      </c>
      <c r="AE89" s="199"/>
      <c r="AF89" s="64" t="s">
        <v>21</v>
      </c>
      <c r="AG89" s="199">
        <v>8</v>
      </c>
      <c r="AH89" s="20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s="60" customFormat="1" ht="6" customHeight="1" thickBot="1">
      <c r="A90" s="87"/>
      <c r="B90" s="88"/>
      <c r="C90" s="88"/>
      <c r="D90" s="88"/>
      <c r="E90" s="88"/>
      <c r="F90" s="89"/>
      <c r="G90" s="90"/>
      <c r="H90" s="90"/>
      <c r="I90" s="90"/>
      <c r="J90" s="90"/>
      <c r="K90" s="90"/>
      <c r="L90" s="90"/>
      <c r="M90" s="91"/>
      <c r="N90" s="91"/>
      <c r="O90" s="90"/>
      <c r="P90" s="90"/>
      <c r="Q90" s="90"/>
      <c r="R90" s="90"/>
      <c r="S90" s="90"/>
      <c r="T90" s="90"/>
      <c r="U90" s="90"/>
      <c r="V90" s="92"/>
      <c r="W90" s="92"/>
      <c r="X90" s="92"/>
      <c r="Y90" s="92"/>
      <c r="Z90" s="92"/>
      <c r="AA90" s="93"/>
      <c r="AB90" s="94"/>
      <c r="AC90" s="94"/>
      <c r="AD90" s="95"/>
      <c r="AE90" s="95"/>
      <c r="AF90" s="95"/>
      <c r="AG90" s="95"/>
      <c r="AH90" s="96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s="60" customFormat="1" ht="12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2"/>
      <c r="AB91" s="6"/>
      <c r="AC91" s="6"/>
      <c r="AD91" s="3"/>
      <c r="AE91" s="3"/>
      <c r="AF91" s="3"/>
      <c r="AG91" s="3"/>
      <c r="AH91" s="3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s="60" customFormat="1" ht="12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2"/>
      <c r="AB92" s="6"/>
      <c r="AC92" s="6"/>
      <c r="AD92" s="3"/>
      <c r="AE92" s="3"/>
      <c r="AF92" s="3"/>
      <c r="AG92" s="3"/>
      <c r="AH92" s="3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s="60" customFormat="1" ht="12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/>
      <c r="AB93" s="6"/>
      <c r="AC93" s="6"/>
      <c r="AD93" s="3"/>
      <c r="AE93" s="3"/>
      <c r="AF93" s="3"/>
      <c r="AG93" s="3"/>
      <c r="AH93" s="3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</sheetData>
  <sheetProtection/>
  <mergeCells count="434">
    <mergeCell ref="AD89:AE89"/>
    <mergeCell ref="AG89:AH89"/>
    <mergeCell ref="B88:C89"/>
    <mergeCell ref="D89:E89"/>
    <mergeCell ref="G89:L89"/>
    <mergeCell ref="O89:U89"/>
    <mergeCell ref="AG88:AH88"/>
    <mergeCell ref="AD88:AE88"/>
    <mergeCell ref="D88:E88"/>
    <mergeCell ref="AA88:AC88"/>
    <mergeCell ref="B76:C78"/>
    <mergeCell ref="O86:U86"/>
    <mergeCell ref="AG84:AH84"/>
    <mergeCell ref="AD85:AE85"/>
    <mergeCell ref="AG85:AH85"/>
    <mergeCell ref="AD86:AE86"/>
    <mergeCell ref="AG86:AH86"/>
    <mergeCell ref="AA84:AC84"/>
    <mergeCell ref="AA85:AC85"/>
    <mergeCell ref="AA86:AC86"/>
    <mergeCell ref="B80:C82"/>
    <mergeCell ref="D82:E82"/>
    <mergeCell ref="O85:U85"/>
    <mergeCell ref="B84:C86"/>
    <mergeCell ref="D85:E85"/>
    <mergeCell ref="D86:E86"/>
    <mergeCell ref="G85:L85"/>
    <mergeCell ref="G86:L86"/>
    <mergeCell ref="D80:E80"/>
    <mergeCell ref="G81:L81"/>
    <mergeCell ref="AD74:AE74"/>
    <mergeCell ref="G78:L78"/>
    <mergeCell ref="O77:U77"/>
    <mergeCell ref="O78:U78"/>
    <mergeCell ref="AG77:AH77"/>
    <mergeCell ref="AD78:AE78"/>
    <mergeCell ref="AA76:AC76"/>
    <mergeCell ref="AG78:AH78"/>
    <mergeCell ref="V74:Z74"/>
    <mergeCell ref="AG76:AH76"/>
    <mergeCell ref="AG68:AH68"/>
    <mergeCell ref="AA70:AC70"/>
    <mergeCell ref="V68:Z68"/>
    <mergeCell ref="V72:Z72"/>
    <mergeCell ref="V69:Z69"/>
    <mergeCell ref="AD68:AE68"/>
    <mergeCell ref="AA72:AC72"/>
    <mergeCell ref="AD70:AE70"/>
    <mergeCell ref="AG69:AH69"/>
    <mergeCell ref="AG70:AH70"/>
    <mergeCell ref="B72:C74"/>
    <mergeCell ref="D74:E74"/>
    <mergeCell ref="G74:L74"/>
    <mergeCell ref="O74:U74"/>
    <mergeCell ref="D72:E72"/>
    <mergeCell ref="G73:L73"/>
    <mergeCell ref="O73:U73"/>
    <mergeCell ref="D73:E73"/>
    <mergeCell ref="G72:L72"/>
    <mergeCell ref="V66:Z66"/>
    <mergeCell ref="AA65:AC65"/>
    <mergeCell ref="O65:U65"/>
    <mergeCell ref="AG64:AH64"/>
    <mergeCell ref="O64:U64"/>
    <mergeCell ref="O66:U66"/>
    <mergeCell ref="AG66:AH66"/>
    <mergeCell ref="AA66:AC66"/>
    <mergeCell ref="AG61:AH61"/>
    <mergeCell ref="AG60:AH60"/>
    <mergeCell ref="AA58:AC58"/>
    <mergeCell ref="AG57:AH57"/>
    <mergeCell ref="AD54:AE54"/>
    <mergeCell ref="AA56:AC56"/>
    <mergeCell ref="AA57:AC57"/>
    <mergeCell ref="AD57:AE57"/>
    <mergeCell ref="AA54:AC54"/>
    <mergeCell ref="AA60:AC60"/>
    <mergeCell ref="B52:C54"/>
    <mergeCell ref="D53:E53"/>
    <mergeCell ref="AA62:AC62"/>
    <mergeCell ref="AD64:AE64"/>
    <mergeCell ref="AG65:AH65"/>
    <mergeCell ref="B56:C58"/>
    <mergeCell ref="D58:E58"/>
    <mergeCell ref="G58:L58"/>
    <mergeCell ref="G57:L57"/>
    <mergeCell ref="D57:E57"/>
    <mergeCell ref="AA53:AC53"/>
    <mergeCell ref="AA40:AC40"/>
    <mergeCell ref="B44:C46"/>
    <mergeCell ref="D45:E45"/>
    <mergeCell ref="G44:L44"/>
    <mergeCell ref="D56:E56"/>
    <mergeCell ref="G56:L56"/>
    <mergeCell ref="D48:E48"/>
    <mergeCell ref="G50:L50"/>
    <mergeCell ref="D52:E52"/>
    <mergeCell ref="AD16:AE16"/>
    <mergeCell ref="AG17:AH17"/>
    <mergeCell ref="AG22:AH22"/>
    <mergeCell ref="AA80:AC80"/>
    <mergeCell ref="AA37:AC37"/>
    <mergeCell ref="AA38:AC38"/>
    <mergeCell ref="AA44:AC44"/>
    <mergeCell ref="AA45:AC45"/>
    <mergeCell ref="AA46:AC46"/>
    <mergeCell ref="AA61:AC61"/>
    <mergeCell ref="AA41:AC41"/>
    <mergeCell ref="AA32:AC32"/>
    <mergeCell ref="B16:C18"/>
    <mergeCell ref="G21:L21"/>
    <mergeCell ref="AG20:AH20"/>
    <mergeCell ref="AG16:AH16"/>
    <mergeCell ref="B20:C22"/>
    <mergeCell ref="O16:U16"/>
    <mergeCell ref="O21:U21"/>
    <mergeCell ref="AD17:AE17"/>
    <mergeCell ref="G36:L36"/>
    <mergeCell ref="G38:L38"/>
    <mergeCell ref="AD20:AE20"/>
    <mergeCell ref="AA48:AC48"/>
    <mergeCell ref="AA21:AC21"/>
    <mergeCell ref="AA22:AC22"/>
    <mergeCell ref="AA28:AC28"/>
    <mergeCell ref="AA29:AC29"/>
    <mergeCell ref="AA30:AC30"/>
    <mergeCell ref="AA36:AC36"/>
    <mergeCell ref="O30:U30"/>
    <mergeCell ref="B40:C42"/>
    <mergeCell ref="D42:E42"/>
    <mergeCell ref="G42:L42"/>
    <mergeCell ref="D41:E41"/>
    <mergeCell ref="D40:E40"/>
    <mergeCell ref="G41:L41"/>
    <mergeCell ref="B36:C38"/>
    <mergeCell ref="D37:E37"/>
    <mergeCell ref="D38:E38"/>
    <mergeCell ref="G24:L24"/>
    <mergeCell ref="V33:Z33"/>
    <mergeCell ref="V34:Z34"/>
    <mergeCell ref="G32:L32"/>
    <mergeCell ref="G22:L22"/>
    <mergeCell ref="O25:U25"/>
    <mergeCell ref="G25:L25"/>
    <mergeCell ref="G26:L26"/>
    <mergeCell ref="O26:U26"/>
    <mergeCell ref="G28:L28"/>
    <mergeCell ref="D46:E46"/>
    <mergeCell ref="O46:U46"/>
    <mergeCell ref="G46:L46"/>
    <mergeCell ref="O42:U42"/>
    <mergeCell ref="O41:U41"/>
    <mergeCell ref="O33:U33"/>
    <mergeCell ref="O44:U44"/>
    <mergeCell ref="O34:U34"/>
    <mergeCell ref="G37:L37"/>
    <mergeCell ref="D36:E36"/>
    <mergeCell ref="AA25:AC25"/>
    <mergeCell ref="AA26:AC26"/>
    <mergeCell ref="AD48:AE48"/>
    <mergeCell ref="AG45:AH45"/>
    <mergeCell ref="AA34:AC34"/>
    <mergeCell ref="AA33:AC33"/>
    <mergeCell ref="AD41:AE41"/>
    <mergeCell ref="AD44:AE44"/>
    <mergeCell ref="AD45:AE45"/>
    <mergeCell ref="AG46:AH46"/>
    <mergeCell ref="AD18:AE18"/>
    <mergeCell ref="AG18:AH18"/>
    <mergeCell ref="AG74:AH74"/>
    <mergeCell ref="AG26:AH26"/>
    <mergeCell ref="AG37:AH37"/>
    <mergeCell ref="AG33:AH33"/>
    <mergeCell ref="AG36:AH36"/>
    <mergeCell ref="AG28:AH28"/>
    <mergeCell ref="AG34:AH34"/>
    <mergeCell ref="AG29:AH29"/>
    <mergeCell ref="AG49:AH49"/>
    <mergeCell ref="AG53:AH53"/>
    <mergeCell ref="AD58:AE58"/>
    <mergeCell ref="AG58:AH58"/>
    <mergeCell ref="AG52:AH52"/>
    <mergeCell ref="AG54:AH54"/>
    <mergeCell ref="AD56:AE56"/>
    <mergeCell ref="AG56:AH56"/>
    <mergeCell ref="AD52:AE52"/>
    <mergeCell ref="AG50:AH50"/>
    <mergeCell ref="AD34:AE34"/>
    <mergeCell ref="AD60:AE60"/>
    <mergeCell ref="AG48:AH48"/>
    <mergeCell ref="AG44:AH44"/>
    <mergeCell ref="AG42:AH42"/>
    <mergeCell ref="AD42:AE42"/>
    <mergeCell ref="AD46:AE46"/>
    <mergeCell ref="AD53:AE53"/>
    <mergeCell ref="AD49:AE49"/>
    <mergeCell ref="AD50:AE50"/>
    <mergeCell ref="AD26:AE26"/>
    <mergeCell ref="AD30:AE30"/>
    <mergeCell ref="AG30:AH30"/>
    <mergeCell ref="AG40:AH40"/>
    <mergeCell ref="AD40:AE40"/>
    <mergeCell ref="AD37:AE37"/>
    <mergeCell ref="AD38:AE38"/>
    <mergeCell ref="AD33:AE33"/>
    <mergeCell ref="AG38:AH38"/>
    <mergeCell ref="AD36:AE36"/>
    <mergeCell ref="AD25:AE25"/>
    <mergeCell ref="O28:U28"/>
    <mergeCell ref="AA24:AC24"/>
    <mergeCell ref="AG41:AH41"/>
    <mergeCell ref="AD21:AE21"/>
    <mergeCell ref="AG21:AH21"/>
    <mergeCell ref="AD22:AE22"/>
    <mergeCell ref="AD32:AE32"/>
    <mergeCell ref="AD29:AE29"/>
    <mergeCell ref="AD24:AE24"/>
    <mergeCell ref="G40:L40"/>
    <mergeCell ref="G33:L33"/>
    <mergeCell ref="G34:L34"/>
    <mergeCell ref="AG32:AH32"/>
    <mergeCell ref="B28:C30"/>
    <mergeCell ref="B24:C26"/>
    <mergeCell ref="AG24:AH24"/>
    <mergeCell ref="O24:U24"/>
    <mergeCell ref="AG25:AH25"/>
    <mergeCell ref="AD28:AE28"/>
    <mergeCell ref="D65:E65"/>
    <mergeCell ref="G68:L68"/>
    <mergeCell ref="O62:U62"/>
    <mergeCell ref="O45:U45"/>
    <mergeCell ref="O40:U40"/>
    <mergeCell ref="G30:L30"/>
    <mergeCell ref="O36:U36"/>
    <mergeCell ref="G45:L45"/>
    <mergeCell ref="O37:U37"/>
    <mergeCell ref="O38:U38"/>
    <mergeCell ref="G60:L60"/>
    <mergeCell ref="O80:U80"/>
    <mergeCell ref="O60:U60"/>
    <mergeCell ref="G69:L69"/>
    <mergeCell ref="G70:L70"/>
    <mergeCell ref="O52:U52"/>
    <mergeCell ref="G65:L65"/>
    <mergeCell ref="O72:U72"/>
    <mergeCell ref="G76:L76"/>
    <mergeCell ref="G77:L77"/>
    <mergeCell ref="O32:U32"/>
    <mergeCell ref="G29:L29"/>
    <mergeCell ref="O29:U29"/>
    <mergeCell ref="D50:E50"/>
    <mergeCell ref="G88:L88"/>
    <mergeCell ref="G48:L48"/>
    <mergeCell ref="O48:U48"/>
    <mergeCell ref="G80:L80"/>
    <mergeCell ref="O88:U88"/>
    <mergeCell ref="O81:U81"/>
    <mergeCell ref="A13:C13"/>
    <mergeCell ref="B14:C14"/>
    <mergeCell ref="D13:E14"/>
    <mergeCell ref="D44:E44"/>
    <mergeCell ref="D20:E20"/>
    <mergeCell ref="D30:E30"/>
    <mergeCell ref="D26:E26"/>
    <mergeCell ref="B32:C34"/>
    <mergeCell ref="D34:E34"/>
    <mergeCell ref="D17:E17"/>
    <mergeCell ref="D33:E33"/>
    <mergeCell ref="D18:E18"/>
    <mergeCell ref="D22:E22"/>
    <mergeCell ref="D32:E32"/>
    <mergeCell ref="D28:E28"/>
    <mergeCell ref="D25:E25"/>
    <mergeCell ref="D29:E29"/>
    <mergeCell ref="D21:E21"/>
    <mergeCell ref="D24:E24"/>
    <mergeCell ref="G17:L17"/>
    <mergeCell ref="B6:J6"/>
    <mergeCell ref="V6:AD6"/>
    <mergeCell ref="G16:L16"/>
    <mergeCell ref="C11:I11"/>
    <mergeCell ref="L11:Q11"/>
    <mergeCell ref="L10:Q10"/>
    <mergeCell ref="C9:I9"/>
    <mergeCell ref="F13:U14"/>
    <mergeCell ref="D16:E16"/>
    <mergeCell ref="AD76:AE76"/>
    <mergeCell ref="D78:E78"/>
    <mergeCell ref="V80:Z80"/>
    <mergeCell ref="D77:E77"/>
    <mergeCell ref="AG80:AH80"/>
    <mergeCell ref="D76:E76"/>
    <mergeCell ref="O76:U76"/>
    <mergeCell ref="V77:Z77"/>
    <mergeCell ref="AD77:AE77"/>
    <mergeCell ref="V76:Z76"/>
    <mergeCell ref="AA74:AC74"/>
    <mergeCell ref="AD66:AE66"/>
    <mergeCell ref="AD65:AE65"/>
    <mergeCell ref="AD61:AE61"/>
    <mergeCell ref="D54:E54"/>
    <mergeCell ref="G53:L53"/>
    <mergeCell ref="G54:L54"/>
    <mergeCell ref="AA68:AC68"/>
    <mergeCell ref="V65:Z65"/>
    <mergeCell ref="V62:Z62"/>
    <mergeCell ref="G52:L52"/>
    <mergeCell ref="AA42:AC42"/>
    <mergeCell ref="O49:U49"/>
    <mergeCell ref="V49:Z49"/>
    <mergeCell ref="V50:Z50"/>
    <mergeCell ref="AA52:AC52"/>
    <mergeCell ref="V52:Z52"/>
    <mergeCell ref="AD84:AE84"/>
    <mergeCell ref="B48:C50"/>
    <mergeCell ref="V82:Z82"/>
    <mergeCell ref="AA81:AC81"/>
    <mergeCell ref="AA82:AC82"/>
    <mergeCell ref="D49:E49"/>
    <mergeCell ref="G49:L49"/>
    <mergeCell ref="AA49:AC49"/>
    <mergeCell ref="AA50:AC50"/>
    <mergeCell ref="O50:U50"/>
    <mergeCell ref="G82:L82"/>
    <mergeCell ref="O82:U82"/>
    <mergeCell ref="V84:Z84"/>
    <mergeCell ref="D81:E81"/>
    <mergeCell ref="G84:L84"/>
    <mergeCell ref="O84:U84"/>
    <mergeCell ref="D84:E84"/>
    <mergeCell ref="AG81:AH81"/>
    <mergeCell ref="AG82:AH82"/>
    <mergeCell ref="AA77:AC77"/>
    <mergeCell ref="AA78:AC78"/>
    <mergeCell ref="AD80:AE80"/>
    <mergeCell ref="AD81:AE81"/>
    <mergeCell ref="AD82:AE82"/>
    <mergeCell ref="AG62:AH62"/>
    <mergeCell ref="AD62:AE62"/>
    <mergeCell ref="AA64:AC64"/>
    <mergeCell ref="AD69:AE69"/>
    <mergeCell ref="AG73:AH73"/>
    <mergeCell ref="AG72:AH72"/>
    <mergeCell ref="AD72:AE72"/>
    <mergeCell ref="AA73:AC73"/>
    <mergeCell ref="AD73:AE73"/>
    <mergeCell ref="AA69:AC69"/>
    <mergeCell ref="G61:L61"/>
    <mergeCell ref="O69:U69"/>
    <mergeCell ref="O70:U70"/>
    <mergeCell ref="V73:Z73"/>
    <mergeCell ref="O68:U68"/>
    <mergeCell ref="G64:L64"/>
    <mergeCell ref="G66:L66"/>
    <mergeCell ref="G62:L62"/>
    <mergeCell ref="O61:U61"/>
    <mergeCell ref="V64:Z64"/>
    <mergeCell ref="O54:U54"/>
    <mergeCell ref="O53:U53"/>
    <mergeCell ref="V56:Z56"/>
    <mergeCell ref="V57:Z57"/>
    <mergeCell ref="O56:U56"/>
    <mergeCell ref="O57:U57"/>
    <mergeCell ref="V53:Z53"/>
    <mergeCell ref="V54:Z54"/>
    <mergeCell ref="V28:Z28"/>
    <mergeCell ref="V26:Z26"/>
    <mergeCell ref="V44:Z44"/>
    <mergeCell ref="V46:Z46"/>
    <mergeCell ref="V42:Z42"/>
    <mergeCell ref="V36:Z36"/>
    <mergeCell ref="V38:Z38"/>
    <mergeCell ref="V40:Z40"/>
    <mergeCell ref="V41:Z41"/>
    <mergeCell ref="B68:C70"/>
    <mergeCell ref="D69:E69"/>
    <mergeCell ref="D70:E70"/>
    <mergeCell ref="B60:C62"/>
    <mergeCell ref="D61:E61"/>
    <mergeCell ref="D62:E62"/>
    <mergeCell ref="D68:E68"/>
    <mergeCell ref="D66:E66"/>
    <mergeCell ref="D60:E60"/>
    <mergeCell ref="D64:E64"/>
    <mergeCell ref="B64:C66"/>
    <mergeCell ref="A5:K5"/>
    <mergeCell ref="C8:I8"/>
    <mergeCell ref="AA16:AC16"/>
    <mergeCell ref="V25:Z25"/>
    <mergeCell ref="V24:Z24"/>
    <mergeCell ref="V20:Z20"/>
    <mergeCell ref="V21:Z21"/>
    <mergeCell ref="V18:Z18"/>
    <mergeCell ref="V32:Z32"/>
    <mergeCell ref="A1:AH1"/>
    <mergeCell ref="A2:AH2"/>
    <mergeCell ref="A3:AH3"/>
    <mergeCell ref="V13:Z14"/>
    <mergeCell ref="AA13:AC14"/>
    <mergeCell ref="L9:Q9"/>
    <mergeCell ref="F12:U12"/>
    <mergeCell ref="A4:AL4"/>
    <mergeCell ref="C10:I10"/>
    <mergeCell ref="L8:Q8"/>
    <mergeCell ref="O22:U22"/>
    <mergeCell ref="V17:Z17"/>
    <mergeCell ref="AD13:AH14"/>
    <mergeCell ref="G18:L18"/>
    <mergeCell ref="O18:U18"/>
    <mergeCell ref="G20:L20"/>
    <mergeCell ref="O20:U20"/>
    <mergeCell ref="AA20:AC20"/>
    <mergeCell ref="O17:U17"/>
    <mergeCell ref="V16:Z16"/>
    <mergeCell ref="V78:Z78"/>
    <mergeCell ref="AA17:AC17"/>
    <mergeCell ref="AA18:AC18"/>
    <mergeCell ref="V22:Z22"/>
    <mergeCell ref="V48:Z48"/>
    <mergeCell ref="V70:Z70"/>
    <mergeCell ref="V29:Z29"/>
    <mergeCell ref="V30:Z30"/>
    <mergeCell ref="V45:Z45"/>
    <mergeCell ref="V37:Z37"/>
    <mergeCell ref="V61:Z61"/>
    <mergeCell ref="V58:Z58"/>
    <mergeCell ref="V60:Z60"/>
    <mergeCell ref="O58:U58"/>
    <mergeCell ref="AA89:AC89"/>
    <mergeCell ref="V85:Z85"/>
    <mergeCell ref="V86:Z86"/>
    <mergeCell ref="V88:Z88"/>
    <mergeCell ref="V89:Z89"/>
    <mergeCell ref="V81:Z81"/>
  </mergeCells>
  <printOptions/>
  <pageMargins left="0.4330708661417323" right="0.35433070866141736" top="0.6299212598425197" bottom="0.5905511811023623" header="0.15748031496062992" footer="0.03937007874015748"/>
  <pageSetup horizontalDpi="300" verticalDpi="300" orientation="portrait" paperSize="9" r:id="rId1"/>
  <headerFooter alignWithMargins="0">
    <oddHeader>&amp;C&amp;"Arial Narrow,Standard"&amp;12Behinderten- und Rehabilitations- Sportverband Bayern e.V.
Abt.: Fußballtennis</oddHeader>
    <oddFooter>&amp;L&amp;"Arial Narrow,Standard"&amp;8Erstellt am &amp;D
von Lothar Eismann&amp;R&amp;"Arial Narrow,Standard"&amp;8Seite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I93"/>
  <sheetViews>
    <sheetView zoomScalePageLayoutView="0" workbookViewId="0" topLeftCell="A1">
      <selection activeCell="AF20" sqref="AF20"/>
    </sheetView>
  </sheetViews>
  <sheetFormatPr defaultColWidth="11.421875" defaultRowHeight="12.75"/>
  <cols>
    <col min="1" max="1" width="3.00390625" style="7" customWidth="1"/>
    <col min="2" max="11" width="2.7109375" style="3" customWidth="1"/>
    <col min="12" max="12" width="2.57421875" style="3" customWidth="1"/>
    <col min="13" max="13" width="2.7109375" style="3" customWidth="1"/>
    <col min="14" max="14" width="1.7109375" style="3" customWidth="1"/>
    <col min="15" max="20" width="2.7109375" style="3" customWidth="1"/>
    <col min="21" max="21" width="1.8515625" style="3" customWidth="1"/>
    <col min="22" max="24" width="2.7109375" style="3" customWidth="1"/>
    <col min="25" max="25" width="4.00390625" style="3" customWidth="1"/>
    <col min="26" max="26" width="2.7109375" style="3" customWidth="1"/>
    <col min="27" max="27" width="2.8515625" style="22" customWidth="1"/>
    <col min="28" max="28" width="2.7109375" style="6" customWidth="1"/>
    <col min="29" max="29" width="8.7109375" style="6" customWidth="1"/>
    <col min="30" max="30" width="2.00390625" style="3" customWidth="1"/>
    <col min="31" max="32" width="2.7109375" style="3" customWidth="1"/>
    <col min="33" max="33" width="1.7109375" style="3" customWidth="1"/>
    <col min="34" max="34" width="2.7109375" style="3" customWidth="1"/>
    <col min="38" max="139" width="11.421875" style="24" customWidth="1"/>
  </cols>
  <sheetData>
    <row r="1" spans="1:41" s="7" customFormat="1" ht="24" customHeight="1">
      <c r="A1" s="186" t="s">
        <v>89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58"/>
      <c r="AJ1" s="58"/>
      <c r="AK1" s="58"/>
      <c r="AL1" s="58"/>
      <c r="AM1" s="8"/>
      <c r="AN1" s="8"/>
      <c r="AO1" s="8"/>
    </row>
    <row r="2" spans="1:41" s="7" customFormat="1" ht="18" customHeight="1">
      <c r="A2" s="186" t="s">
        <v>105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58"/>
      <c r="AJ2" s="58"/>
      <c r="AK2" s="58"/>
      <c r="AL2" s="58"/>
      <c r="AM2" s="8"/>
      <c r="AN2" s="8"/>
      <c r="AO2" s="8"/>
    </row>
    <row r="3" spans="1:41" s="7" customFormat="1" ht="24" customHeight="1">
      <c r="A3" s="187" t="s">
        <v>106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59"/>
      <c r="AJ3" s="59"/>
      <c r="AK3" s="59"/>
      <c r="AL3" s="59"/>
      <c r="AM3" s="8"/>
      <c r="AN3" s="8"/>
      <c r="AO3" s="8"/>
    </row>
    <row r="4" spans="1:41" s="7" customFormat="1" ht="7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8"/>
      <c r="AN4" s="8"/>
      <c r="AO4" s="8"/>
    </row>
    <row r="5" spans="1:34" ht="13.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AB5" s="26"/>
      <c r="AC5" s="26"/>
      <c r="AD5" s="22"/>
      <c r="AE5" s="22"/>
      <c r="AF5" s="22"/>
      <c r="AG5" s="22"/>
      <c r="AH5" s="22"/>
    </row>
    <row r="6" spans="2:34" ht="16.5">
      <c r="B6" s="190" t="s">
        <v>73</v>
      </c>
      <c r="C6" s="190"/>
      <c r="D6" s="190"/>
      <c r="E6" s="190"/>
      <c r="F6" s="190"/>
      <c r="G6" s="190"/>
      <c r="H6" s="190"/>
      <c r="I6" s="190"/>
      <c r="J6" s="190"/>
      <c r="K6" s="54"/>
      <c r="L6" s="54"/>
      <c r="M6" s="54"/>
      <c r="N6" s="54"/>
      <c r="O6" s="54"/>
      <c r="P6" s="54"/>
      <c r="Q6" s="54"/>
      <c r="R6" s="54"/>
      <c r="V6" s="205" t="s">
        <v>74</v>
      </c>
      <c r="W6" s="205"/>
      <c r="X6" s="205"/>
      <c r="Y6" s="205"/>
      <c r="Z6" s="205"/>
      <c r="AA6" s="205"/>
      <c r="AB6" s="205"/>
      <c r="AC6" s="205"/>
      <c r="AD6" s="205"/>
      <c r="AE6" s="50"/>
      <c r="AF6" s="50"/>
      <c r="AG6" s="50"/>
      <c r="AH6" s="22"/>
    </row>
    <row r="7" spans="22:34" ht="12.75">
      <c r="V7" s="50"/>
      <c r="W7" s="50"/>
      <c r="X7" s="50"/>
      <c r="Y7" s="50"/>
      <c r="Z7" s="50"/>
      <c r="AA7" s="50"/>
      <c r="AB7" s="50"/>
      <c r="AC7" s="50"/>
      <c r="AD7" s="51"/>
      <c r="AE7" s="50"/>
      <c r="AF7" s="50"/>
      <c r="AG7" s="50"/>
      <c r="AH7" s="22"/>
    </row>
    <row r="8" spans="2:34" ht="12.75">
      <c r="B8" s="3" t="s">
        <v>0</v>
      </c>
      <c r="C8" s="190" t="s">
        <v>79</v>
      </c>
      <c r="D8" s="190"/>
      <c r="E8" s="190"/>
      <c r="F8" s="190"/>
      <c r="G8" s="190"/>
      <c r="H8" s="190"/>
      <c r="I8" s="190"/>
      <c r="K8" s="3" t="s">
        <v>4</v>
      </c>
      <c r="L8" s="190" t="s">
        <v>85</v>
      </c>
      <c r="M8" s="190"/>
      <c r="N8" s="190"/>
      <c r="O8" s="190"/>
      <c r="P8" s="190"/>
      <c r="Q8" s="190"/>
      <c r="R8" s="52"/>
      <c r="V8" s="50" t="s">
        <v>0</v>
      </c>
      <c r="W8" s="53" t="s">
        <v>90</v>
      </c>
      <c r="X8" s="53"/>
      <c r="Y8" s="53"/>
      <c r="Z8" s="53"/>
      <c r="AA8" s="53"/>
      <c r="AB8" s="51" t="s">
        <v>4</v>
      </c>
      <c r="AC8" s="53" t="s">
        <v>88</v>
      </c>
      <c r="AD8" s="53"/>
      <c r="AE8" s="53"/>
      <c r="AF8" s="53"/>
      <c r="AG8" s="53"/>
      <c r="AH8" s="22"/>
    </row>
    <row r="9" spans="2:34" ht="12.75">
      <c r="B9" s="3" t="s">
        <v>1</v>
      </c>
      <c r="C9" s="190" t="s">
        <v>80</v>
      </c>
      <c r="D9" s="190"/>
      <c r="E9" s="190"/>
      <c r="F9" s="190"/>
      <c r="G9" s="190"/>
      <c r="H9" s="190"/>
      <c r="I9" s="190"/>
      <c r="K9" s="3" t="s">
        <v>5</v>
      </c>
      <c r="L9" s="190" t="s">
        <v>86</v>
      </c>
      <c r="M9" s="190"/>
      <c r="N9" s="190"/>
      <c r="O9" s="190"/>
      <c r="P9" s="190"/>
      <c r="Q9" s="190"/>
      <c r="R9" s="52"/>
      <c r="V9" s="50" t="s">
        <v>1</v>
      </c>
      <c r="W9" s="53" t="s">
        <v>91</v>
      </c>
      <c r="X9" s="53"/>
      <c r="Y9" s="53"/>
      <c r="Z9" s="53"/>
      <c r="AA9" s="53"/>
      <c r="AB9" s="51" t="s">
        <v>5</v>
      </c>
      <c r="AC9" s="53" t="s">
        <v>83</v>
      </c>
      <c r="AD9" s="53"/>
      <c r="AE9" s="53"/>
      <c r="AF9" s="53"/>
      <c r="AG9" s="53"/>
      <c r="AH9" s="22"/>
    </row>
    <row r="10" spans="2:34" ht="12.75">
      <c r="B10" s="3" t="s">
        <v>2</v>
      </c>
      <c r="C10" s="190" t="s">
        <v>81</v>
      </c>
      <c r="D10" s="190"/>
      <c r="E10" s="190"/>
      <c r="F10" s="190"/>
      <c r="G10" s="190"/>
      <c r="H10" s="190"/>
      <c r="I10" s="190"/>
      <c r="K10" s="3" t="s">
        <v>6</v>
      </c>
      <c r="L10" s="190" t="s">
        <v>87</v>
      </c>
      <c r="M10" s="190"/>
      <c r="N10" s="190"/>
      <c r="O10" s="190"/>
      <c r="P10" s="190"/>
      <c r="Q10" s="190"/>
      <c r="R10" s="52"/>
      <c r="V10" s="50" t="s">
        <v>2</v>
      </c>
      <c r="W10" s="53" t="s">
        <v>84</v>
      </c>
      <c r="X10" s="53"/>
      <c r="Y10" s="53"/>
      <c r="Z10" s="53"/>
      <c r="AA10" s="53"/>
      <c r="AB10" s="51" t="s">
        <v>6</v>
      </c>
      <c r="AC10" s="53" t="s">
        <v>93</v>
      </c>
      <c r="AD10" s="53"/>
      <c r="AE10" s="53"/>
      <c r="AF10" s="53"/>
      <c r="AG10" s="53"/>
      <c r="AH10" s="11"/>
    </row>
    <row r="11" spans="2:33" ht="12.75">
      <c r="B11" s="3" t="s">
        <v>3</v>
      </c>
      <c r="C11" s="190" t="s">
        <v>82</v>
      </c>
      <c r="D11" s="190"/>
      <c r="E11" s="190"/>
      <c r="F11" s="190"/>
      <c r="G11" s="190"/>
      <c r="H11" s="190"/>
      <c r="I11" s="190"/>
      <c r="K11" s="3" t="s">
        <v>7</v>
      </c>
      <c r="L11" s="190"/>
      <c r="M11" s="190"/>
      <c r="N11" s="190"/>
      <c r="O11" s="190"/>
      <c r="P11" s="190"/>
      <c r="Q11" s="190"/>
      <c r="R11" s="52"/>
      <c r="V11" s="50" t="s">
        <v>3</v>
      </c>
      <c r="W11" s="53" t="s">
        <v>92</v>
      </c>
      <c r="X11" s="53"/>
      <c r="Y11" s="53"/>
      <c r="Z11" s="51"/>
      <c r="AA11" s="51"/>
      <c r="AB11" s="51" t="s">
        <v>7</v>
      </c>
      <c r="AC11" s="53" t="s">
        <v>94</v>
      </c>
      <c r="AD11" s="53"/>
      <c r="AE11" s="53"/>
      <c r="AF11" s="53"/>
      <c r="AG11" s="53"/>
    </row>
    <row r="12" spans="1:34" ht="13.5" thickBot="1">
      <c r="A12" s="9"/>
      <c r="B12" s="4"/>
      <c r="C12" s="4"/>
      <c r="D12" s="4"/>
      <c r="E12" s="4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5"/>
      <c r="W12" s="5"/>
      <c r="X12" s="5"/>
      <c r="Y12" s="5"/>
      <c r="Z12" s="5"/>
      <c r="AA12" s="23"/>
      <c r="AB12" s="4"/>
      <c r="AC12" s="4"/>
      <c r="AD12" s="5"/>
      <c r="AE12" s="5"/>
      <c r="AF12" s="5"/>
      <c r="AG12" s="5"/>
      <c r="AH12" s="5"/>
    </row>
    <row r="13" spans="1:34" ht="12.75" customHeight="1">
      <c r="A13" s="209" t="s">
        <v>8</v>
      </c>
      <c r="B13" s="210"/>
      <c r="C13" s="211"/>
      <c r="D13" s="175" t="s">
        <v>10</v>
      </c>
      <c r="E13" s="177"/>
      <c r="F13" s="175" t="s">
        <v>11</v>
      </c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5" t="s">
        <v>12</v>
      </c>
      <c r="W13" s="176"/>
      <c r="X13" s="176"/>
      <c r="Y13" s="176"/>
      <c r="Z13" s="188"/>
      <c r="AA13" s="175" t="s">
        <v>63</v>
      </c>
      <c r="AB13" s="176"/>
      <c r="AC13" s="176"/>
      <c r="AD13" s="175" t="s">
        <v>13</v>
      </c>
      <c r="AE13" s="176"/>
      <c r="AF13" s="176"/>
      <c r="AG13" s="176"/>
      <c r="AH13" s="177"/>
    </row>
    <row r="14" spans="1:34" ht="13.5" customHeight="1" thickBot="1">
      <c r="A14" s="62" t="s">
        <v>9</v>
      </c>
      <c r="B14" s="212" t="s">
        <v>75</v>
      </c>
      <c r="C14" s="213"/>
      <c r="D14" s="178"/>
      <c r="E14" s="180"/>
      <c r="F14" s="17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80"/>
      <c r="V14" s="178"/>
      <c r="W14" s="179"/>
      <c r="X14" s="179"/>
      <c r="Y14" s="179"/>
      <c r="Z14" s="189"/>
      <c r="AA14" s="178"/>
      <c r="AB14" s="179"/>
      <c r="AC14" s="179"/>
      <c r="AD14" s="178"/>
      <c r="AE14" s="179"/>
      <c r="AF14" s="179"/>
      <c r="AG14" s="179"/>
      <c r="AH14" s="180"/>
    </row>
    <row r="15" spans="1:34" ht="8.25" customHeight="1" thickBot="1">
      <c r="A15" s="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26"/>
      <c r="AD15" s="6"/>
      <c r="AE15" s="6"/>
      <c r="AF15" s="6"/>
      <c r="AG15" s="6"/>
      <c r="AH15" s="27"/>
    </row>
    <row r="16" spans="1:139" s="60" customFormat="1" ht="12.75" customHeight="1">
      <c r="A16" s="82">
        <v>1</v>
      </c>
      <c r="B16" s="214" t="s">
        <v>14</v>
      </c>
      <c r="C16" s="214"/>
      <c r="D16" s="207">
        <v>1</v>
      </c>
      <c r="E16" s="207"/>
      <c r="F16" s="98"/>
      <c r="G16" s="206" t="str">
        <f>C8</f>
        <v>Moosburg I</v>
      </c>
      <c r="H16" s="206"/>
      <c r="I16" s="206"/>
      <c r="J16" s="206"/>
      <c r="K16" s="206"/>
      <c r="L16" s="206"/>
      <c r="M16" s="73" t="s">
        <v>21</v>
      </c>
      <c r="N16" s="73"/>
      <c r="O16" s="206" t="str">
        <f>C9</f>
        <v>Moosburg II</v>
      </c>
      <c r="P16" s="206"/>
      <c r="Q16" s="206"/>
      <c r="R16" s="206"/>
      <c r="S16" s="206"/>
      <c r="T16" s="206"/>
      <c r="U16" s="217"/>
      <c r="V16" s="183" t="s">
        <v>83</v>
      </c>
      <c r="W16" s="184"/>
      <c r="X16" s="184"/>
      <c r="Y16" s="184"/>
      <c r="Z16" s="185"/>
      <c r="AA16" s="195" t="s">
        <v>83</v>
      </c>
      <c r="AB16" s="196"/>
      <c r="AC16" s="196"/>
      <c r="AD16" s="218"/>
      <c r="AE16" s="215"/>
      <c r="AF16" s="99" t="s">
        <v>21</v>
      </c>
      <c r="AG16" s="215"/>
      <c r="AH16" s="216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</row>
    <row r="17" spans="1:139" s="60" customFormat="1" ht="12.75" customHeight="1">
      <c r="A17" s="83">
        <v>2</v>
      </c>
      <c r="B17" s="193"/>
      <c r="C17" s="193"/>
      <c r="D17" s="198">
        <v>2</v>
      </c>
      <c r="E17" s="198"/>
      <c r="F17" s="77"/>
      <c r="G17" s="181" t="str">
        <f>C10</f>
        <v>Weiden I</v>
      </c>
      <c r="H17" s="181"/>
      <c r="I17" s="181"/>
      <c r="J17" s="181"/>
      <c r="K17" s="181"/>
      <c r="L17" s="181"/>
      <c r="M17" s="78" t="s">
        <v>21</v>
      </c>
      <c r="N17" s="78"/>
      <c r="O17" s="181" t="str">
        <f>C11</f>
        <v>Weiden II</v>
      </c>
      <c r="P17" s="181"/>
      <c r="Q17" s="181"/>
      <c r="R17" s="181"/>
      <c r="S17" s="181"/>
      <c r="T17" s="181"/>
      <c r="U17" s="182"/>
      <c r="V17" s="165" t="str">
        <f>L9</f>
        <v>Fürth I</v>
      </c>
      <c r="W17" s="165"/>
      <c r="X17" s="165"/>
      <c r="Y17" s="165"/>
      <c r="Z17" s="166"/>
      <c r="AA17" s="171" t="s">
        <v>107</v>
      </c>
      <c r="AB17" s="172"/>
      <c r="AC17" s="172"/>
      <c r="AD17" s="204"/>
      <c r="AE17" s="202"/>
      <c r="AF17" s="72" t="s">
        <v>21</v>
      </c>
      <c r="AG17" s="202"/>
      <c r="AH17" s="203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</row>
    <row r="18" spans="1:139" s="60" customFormat="1" ht="12.75" customHeight="1">
      <c r="A18" s="86">
        <v>3</v>
      </c>
      <c r="B18" s="193"/>
      <c r="C18" s="193"/>
      <c r="D18" s="197">
        <v>3</v>
      </c>
      <c r="E18" s="197"/>
      <c r="F18" s="79"/>
      <c r="G18" s="167" t="str">
        <f>'Sp-PLanVorr.'!W8</f>
        <v>Gunzenhausen I</v>
      </c>
      <c r="H18" s="167"/>
      <c r="I18" s="167"/>
      <c r="J18" s="167"/>
      <c r="K18" s="167"/>
      <c r="L18" s="167"/>
      <c r="M18" s="63" t="s">
        <v>21</v>
      </c>
      <c r="N18" s="63"/>
      <c r="O18" s="167" t="str">
        <f>'Sp-PLanVorr.'!W9</f>
        <v>Gunzenhausen II</v>
      </c>
      <c r="P18" s="167"/>
      <c r="Q18" s="167"/>
      <c r="R18" s="167"/>
      <c r="S18" s="167"/>
      <c r="T18" s="167"/>
      <c r="U18" s="168"/>
      <c r="V18" s="162" t="s">
        <v>93</v>
      </c>
      <c r="W18" s="162"/>
      <c r="X18" s="162"/>
      <c r="Y18" s="162"/>
      <c r="Z18" s="163"/>
      <c r="AA18" s="169" t="s">
        <v>93</v>
      </c>
      <c r="AB18" s="170"/>
      <c r="AC18" s="170"/>
      <c r="AD18" s="201"/>
      <c r="AE18" s="199"/>
      <c r="AF18" s="64" t="s">
        <v>21</v>
      </c>
      <c r="AG18" s="199"/>
      <c r="AH18" s="20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</row>
    <row r="19" spans="1:139" s="60" customFormat="1" ht="6" customHeight="1">
      <c r="A19" s="70"/>
      <c r="B19" s="65"/>
      <c r="C19" s="65"/>
      <c r="D19" s="65"/>
      <c r="E19" s="65"/>
      <c r="F19" s="74"/>
      <c r="G19" s="75"/>
      <c r="H19" s="75"/>
      <c r="I19" s="75"/>
      <c r="J19" s="75"/>
      <c r="K19" s="75"/>
      <c r="L19" s="75"/>
      <c r="M19" s="76"/>
      <c r="N19" s="76"/>
      <c r="O19" s="75"/>
      <c r="P19" s="75"/>
      <c r="Q19" s="75"/>
      <c r="R19" s="75"/>
      <c r="S19" s="75"/>
      <c r="T19" s="75"/>
      <c r="U19" s="75"/>
      <c r="V19" s="113"/>
      <c r="W19" s="113"/>
      <c r="X19" s="113"/>
      <c r="Y19" s="113"/>
      <c r="Z19" s="113"/>
      <c r="AA19" s="114"/>
      <c r="AB19" s="115"/>
      <c r="AC19" s="115"/>
      <c r="AD19" s="80"/>
      <c r="AE19" s="80"/>
      <c r="AF19" s="80"/>
      <c r="AG19" s="80"/>
      <c r="AH19" s="8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</row>
    <row r="20" spans="1:139" s="60" customFormat="1" ht="12.75" customHeight="1">
      <c r="A20" s="83">
        <v>4</v>
      </c>
      <c r="B20" s="193" t="s">
        <v>15</v>
      </c>
      <c r="C20" s="193"/>
      <c r="D20" s="198">
        <v>1</v>
      </c>
      <c r="E20" s="198"/>
      <c r="F20" s="77"/>
      <c r="G20" s="181" t="str">
        <f>L8</f>
        <v>Amberg</v>
      </c>
      <c r="H20" s="181"/>
      <c r="I20" s="181"/>
      <c r="J20" s="181"/>
      <c r="K20" s="181"/>
      <c r="L20" s="181"/>
      <c r="M20" s="78" t="s">
        <v>21</v>
      </c>
      <c r="N20" s="78"/>
      <c r="O20" s="181" t="str">
        <f>L9</f>
        <v>Fürth I</v>
      </c>
      <c r="P20" s="181"/>
      <c r="Q20" s="181"/>
      <c r="R20" s="181"/>
      <c r="S20" s="181"/>
      <c r="T20" s="181"/>
      <c r="U20" s="182"/>
      <c r="V20" s="164" t="str">
        <f>L10</f>
        <v>Zirndorf</v>
      </c>
      <c r="W20" s="165"/>
      <c r="X20" s="165"/>
      <c r="Y20" s="165"/>
      <c r="Z20" s="166"/>
      <c r="AA20" s="171" t="s">
        <v>87</v>
      </c>
      <c r="AB20" s="172"/>
      <c r="AC20" s="172"/>
      <c r="AD20" s="204"/>
      <c r="AE20" s="202"/>
      <c r="AF20" s="72" t="s">
        <v>21</v>
      </c>
      <c r="AG20" s="202"/>
      <c r="AH20" s="203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</row>
    <row r="21" spans="1:139" s="60" customFormat="1" ht="12.75" customHeight="1">
      <c r="A21" s="86">
        <v>5</v>
      </c>
      <c r="B21" s="193"/>
      <c r="C21" s="193"/>
      <c r="D21" s="197">
        <v>2</v>
      </c>
      <c r="E21" s="197"/>
      <c r="F21" s="79"/>
      <c r="G21" s="167" t="str">
        <f>'Sp-PLanVorr.'!W10</f>
        <v>Selb / Schönwald</v>
      </c>
      <c r="H21" s="167"/>
      <c r="I21" s="167"/>
      <c r="J21" s="167"/>
      <c r="K21" s="167"/>
      <c r="L21" s="167"/>
      <c r="M21" s="63" t="s">
        <v>21</v>
      </c>
      <c r="N21" s="63"/>
      <c r="O21" s="167" t="str">
        <f>'Sp-PLanVorr.'!W11</f>
        <v>Fürth II</v>
      </c>
      <c r="P21" s="167"/>
      <c r="Q21" s="167"/>
      <c r="R21" s="167"/>
      <c r="S21" s="167"/>
      <c r="T21" s="167"/>
      <c r="U21" s="168"/>
      <c r="V21" s="162" t="str">
        <f>W9</f>
        <v>Gunzenhausen II</v>
      </c>
      <c r="W21" s="162"/>
      <c r="X21" s="162"/>
      <c r="Y21" s="162"/>
      <c r="Z21" s="163"/>
      <c r="AA21" s="169" t="s">
        <v>108</v>
      </c>
      <c r="AB21" s="170"/>
      <c r="AC21" s="170"/>
      <c r="AD21" s="201"/>
      <c r="AE21" s="199"/>
      <c r="AF21" s="64" t="s">
        <v>21</v>
      </c>
      <c r="AG21" s="199"/>
      <c r="AH21" s="20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</row>
    <row r="22" spans="1:139" s="60" customFormat="1" ht="12.75" customHeight="1">
      <c r="A22" s="86">
        <v>6</v>
      </c>
      <c r="B22" s="193"/>
      <c r="C22" s="193"/>
      <c r="D22" s="197">
        <v>3</v>
      </c>
      <c r="E22" s="197"/>
      <c r="F22" s="79"/>
      <c r="G22" s="167" t="str">
        <f>'Sp-PLanVorr.'!AC8</f>
        <v>Penzberg</v>
      </c>
      <c r="H22" s="167"/>
      <c r="I22" s="167"/>
      <c r="J22" s="167"/>
      <c r="K22" s="167"/>
      <c r="L22" s="167"/>
      <c r="M22" s="63" t="s">
        <v>21</v>
      </c>
      <c r="N22" s="63"/>
      <c r="O22" s="167" t="str">
        <f>'Sp-PLanVorr.'!AC9</f>
        <v>Ebern</v>
      </c>
      <c r="P22" s="167"/>
      <c r="Q22" s="167"/>
      <c r="R22" s="167"/>
      <c r="S22" s="167"/>
      <c r="T22" s="167"/>
      <c r="U22" s="168"/>
      <c r="V22" s="162" t="str">
        <f>W8</f>
        <v>Gunzenhausen I</v>
      </c>
      <c r="W22" s="162"/>
      <c r="X22" s="162"/>
      <c r="Y22" s="162"/>
      <c r="Z22" s="163"/>
      <c r="AA22" s="169" t="s">
        <v>108</v>
      </c>
      <c r="AB22" s="170"/>
      <c r="AC22" s="170"/>
      <c r="AD22" s="201"/>
      <c r="AE22" s="199"/>
      <c r="AF22" s="64" t="s">
        <v>21</v>
      </c>
      <c r="AG22" s="199"/>
      <c r="AH22" s="20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</row>
    <row r="23" spans="1:139" s="60" customFormat="1" ht="6" customHeight="1">
      <c r="A23" s="70"/>
      <c r="B23" s="65"/>
      <c r="C23" s="65"/>
      <c r="D23" s="65"/>
      <c r="E23" s="65"/>
      <c r="F23" s="66"/>
      <c r="G23" s="67"/>
      <c r="H23" s="67"/>
      <c r="I23" s="67"/>
      <c r="J23" s="67"/>
      <c r="K23" s="67"/>
      <c r="L23" s="67"/>
      <c r="M23" s="68"/>
      <c r="N23" s="68"/>
      <c r="O23" s="67"/>
      <c r="P23" s="67"/>
      <c r="Q23" s="67"/>
      <c r="R23" s="67"/>
      <c r="S23" s="67"/>
      <c r="T23" s="67"/>
      <c r="U23" s="67"/>
      <c r="V23" s="113"/>
      <c r="W23" s="113"/>
      <c r="X23" s="113"/>
      <c r="Y23" s="113"/>
      <c r="Z23" s="113"/>
      <c r="AA23" s="114"/>
      <c r="AB23" s="115"/>
      <c r="AC23" s="115"/>
      <c r="AD23" s="69"/>
      <c r="AE23" s="69"/>
      <c r="AF23" s="69"/>
      <c r="AG23" s="69"/>
      <c r="AH23" s="7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</row>
    <row r="24" spans="1:139" s="60" customFormat="1" ht="12.75" customHeight="1" hidden="1">
      <c r="A24" s="83">
        <v>7</v>
      </c>
      <c r="B24" s="193" t="s">
        <v>16</v>
      </c>
      <c r="C24" s="193"/>
      <c r="D24" s="198">
        <v>1</v>
      </c>
      <c r="E24" s="198"/>
      <c r="F24" s="77"/>
      <c r="G24" s="181" t="str">
        <f>L10</f>
        <v>Zirndorf</v>
      </c>
      <c r="H24" s="181"/>
      <c r="I24" s="181"/>
      <c r="J24" s="181"/>
      <c r="K24" s="181"/>
      <c r="L24" s="181"/>
      <c r="M24" s="78" t="s">
        <v>21</v>
      </c>
      <c r="N24" s="78"/>
      <c r="O24" s="181">
        <f>L11</f>
        <v>0</v>
      </c>
      <c r="P24" s="181"/>
      <c r="Q24" s="181"/>
      <c r="R24" s="181"/>
      <c r="S24" s="181"/>
      <c r="T24" s="181"/>
      <c r="U24" s="182"/>
      <c r="V24" s="164" t="str">
        <f>C9</f>
        <v>Moosburg II</v>
      </c>
      <c r="W24" s="165"/>
      <c r="X24" s="165"/>
      <c r="Y24" s="165"/>
      <c r="Z24" s="166"/>
      <c r="AA24" s="171"/>
      <c r="AB24" s="172"/>
      <c r="AC24" s="172"/>
      <c r="AD24" s="204"/>
      <c r="AE24" s="202"/>
      <c r="AF24" s="72" t="s">
        <v>21</v>
      </c>
      <c r="AG24" s="202"/>
      <c r="AH24" s="203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</row>
    <row r="25" spans="1:139" s="60" customFormat="1" ht="12.75" customHeight="1">
      <c r="A25" s="83">
        <v>8</v>
      </c>
      <c r="B25" s="193"/>
      <c r="C25" s="193"/>
      <c r="D25" s="198">
        <v>1</v>
      </c>
      <c r="E25" s="198"/>
      <c r="F25" s="77"/>
      <c r="G25" s="181" t="str">
        <f>C11</f>
        <v>Weiden II</v>
      </c>
      <c r="H25" s="181"/>
      <c r="I25" s="181"/>
      <c r="J25" s="181"/>
      <c r="K25" s="181"/>
      <c r="L25" s="181"/>
      <c r="M25" s="78" t="s">
        <v>21</v>
      </c>
      <c r="N25" s="78"/>
      <c r="O25" s="181" t="str">
        <f>C8</f>
        <v>Moosburg I</v>
      </c>
      <c r="P25" s="181"/>
      <c r="Q25" s="181"/>
      <c r="R25" s="181"/>
      <c r="S25" s="181"/>
      <c r="T25" s="181"/>
      <c r="U25" s="182"/>
      <c r="V25" s="165" t="str">
        <f>AC8</f>
        <v>Penzberg</v>
      </c>
      <c r="W25" s="165"/>
      <c r="X25" s="165"/>
      <c r="Y25" s="165"/>
      <c r="Z25" s="166"/>
      <c r="AA25" s="171" t="s">
        <v>88</v>
      </c>
      <c r="AB25" s="172"/>
      <c r="AC25" s="172"/>
      <c r="AD25" s="204"/>
      <c r="AE25" s="202"/>
      <c r="AF25" s="72" t="s">
        <v>21</v>
      </c>
      <c r="AG25" s="202"/>
      <c r="AH25" s="20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</row>
    <row r="26" spans="1:139" s="60" customFormat="1" ht="12.75" customHeight="1">
      <c r="A26" s="86">
        <v>9</v>
      </c>
      <c r="B26" s="193"/>
      <c r="C26" s="193"/>
      <c r="D26" s="197">
        <v>3</v>
      </c>
      <c r="E26" s="197"/>
      <c r="F26" s="79"/>
      <c r="G26" s="167" t="str">
        <f>'Sp-PLanVorr.'!AC10</f>
        <v>Kümmersbruck</v>
      </c>
      <c r="H26" s="167"/>
      <c r="I26" s="167"/>
      <c r="J26" s="167"/>
      <c r="K26" s="167"/>
      <c r="L26" s="167"/>
      <c r="M26" s="63" t="s">
        <v>21</v>
      </c>
      <c r="N26" s="63"/>
      <c r="O26" s="167" t="str">
        <f>'Sp-PLanVorr.'!AC11</f>
        <v>Kahl / Kleinwallstadt</v>
      </c>
      <c r="P26" s="167"/>
      <c r="Q26" s="167"/>
      <c r="R26" s="167"/>
      <c r="S26" s="167"/>
      <c r="T26" s="167"/>
      <c r="U26" s="168"/>
      <c r="V26" s="162" t="str">
        <f>C10</f>
        <v>Weiden I</v>
      </c>
      <c r="W26" s="162"/>
      <c r="X26" s="162"/>
      <c r="Y26" s="162"/>
      <c r="Z26" s="163"/>
      <c r="AA26" s="169" t="s">
        <v>109</v>
      </c>
      <c r="AB26" s="170"/>
      <c r="AC26" s="170"/>
      <c r="AD26" s="201"/>
      <c r="AE26" s="199"/>
      <c r="AF26" s="64" t="s">
        <v>21</v>
      </c>
      <c r="AG26" s="199"/>
      <c r="AH26" s="200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</row>
    <row r="27" spans="1:139" s="60" customFormat="1" ht="6" customHeight="1">
      <c r="A27" s="70"/>
      <c r="B27" s="65"/>
      <c r="C27" s="65"/>
      <c r="D27" s="65"/>
      <c r="E27" s="65"/>
      <c r="F27" s="66"/>
      <c r="G27" s="67"/>
      <c r="H27" s="67"/>
      <c r="I27" s="67"/>
      <c r="J27" s="67"/>
      <c r="K27" s="67"/>
      <c r="L27" s="67"/>
      <c r="M27" s="68"/>
      <c r="N27" s="68"/>
      <c r="O27" s="67"/>
      <c r="P27" s="67"/>
      <c r="Q27" s="67"/>
      <c r="R27" s="67"/>
      <c r="S27" s="67"/>
      <c r="T27" s="67"/>
      <c r="U27" s="67"/>
      <c r="V27" s="113"/>
      <c r="W27" s="113"/>
      <c r="X27" s="113"/>
      <c r="Y27" s="113"/>
      <c r="Z27" s="113"/>
      <c r="AA27" s="114"/>
      <c r="AB27" s="115"/>
      <c r="AC27" s="115"/>
      <c r="AD27" s="69"/>
      <c r="AE27" s="69"/>
      <c r="AF27" s="69"/>
      <c r="AG27" s="69"/>
      <c r="AH27" s="7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</row>
    <row r="28" spans="1:139" s="60" customFormat="1" ht="12.75" customHeight="1">
      <c r="A28" s="83">
        <v>10</v>
      </c>
      <c r="B28" s="193" t="s">
        <v>17</v>
      </c>
      <c r="C28" s="193"/>
      <c r="D28" s="198">
        <v>1</v>
      </c>
      <c r="E28" s="198"/>
      <c r="F28" s="77"/>
      <c r="G28" s="181" t="str">
        <f>C9</f>
        <v>Moosburg II</v>
      </c>
      <c r="H28" s="181"/>
      <c r="I28" s="181"/>
      <c r="J28" s="181"/>
      <c r="K28" s="181"/>
      <c r="L28" s="181"/>
      <c r="M28" s="78" t="s">
        <v>21</v>
      </c>
      <c r="N28" s="78"/>
      <c r="O28" s="181" t="str">
        <f>C10</f>
        <v>Weiden I</v>
      </c>
      <c r="P28" s="181"/>
      <c r="Q28" s="181"/>
      <c r="R28" s="181"/>
      <c r="S28" s="181"/>
      <c r="T28" s="181"/>
      <c r="U28" s="182"/>
      <c r="V28" s="164" t="str">
        <f>AC9</f>
        <v>Ebern</v>
      </c>
      <c r="W28" s="165"/>
      <c r="X28" s="165"/>
      <c r="Y28" s="165"/>
      <c r="Z28" s="166"/>
      <c r="AA28" s="171" t="s">
        <v>83</v>
      </c>
      <c r="AB28" s="172"/>
      <c r="AC28" s="172"/>
      <c r="AD28" s="204"/>
      <c r="AE28" s="202"/>
      <c r="AF28" s="72" t="s">
        <v>21</v>
      </c>
      <c r="AG28" s="202"/>
      <c r="AH28" s="203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</row>
    <row r="29" spans="1:139" s="60" customFormat="1" ht="12.75" customHeight="1">
      <c r="A29" s="86">
        <v>11</v>
      </c>
      <c r="B29" s="193"/>
      <c r="C29" s="193"/>
      <c r="D29" s="197">
        <v>2</v>
      </c>
      <c r="E29" s="197"/>
      <c r="F29" s="79"/>
      <c r="G29" s="167" t="str">
        <f>'Sp-PLanVorr.'!W11</f>
        <v>Fürth II</v>
      </c>
      <c r="H29" s="167"/>
      <c r="I29" s="167"/>
      <c r="J29" s="167"/>
      <c r="K29" s="167"/>
      <c r="L29" s="167"/>
      <c r="M29" s="63" t="s">
        <v>21</v>
      </c>
      <c r="N29" s="63"/>
      <c r="O29" s="167" t="str">
        <f>'Sp-PLanVorr.'!W8</f>
        <v>Gunzenhausen I</v>
      </c>
      <c r="P29" s="167"/>
      <c r="Q29" s="167"/>
      <c r="R29" s="167"/>
      <c r="S29" s="167"/>
      <c r="T29" s="167"/>
      <c r="U29" s="168"/>
      <c r="V29" s="162" t="str">
        <f>AC11</f>
        <v>Kahl / Kleinwallstadt</v>
      </c>
      <c r="W29" s="162"/>
      <c r="X29" s="162"/>
      <c r="Y29" s="162"/>
      <c r="Z29" s="163"/>
      <c r="AA29" s="169" t="s">
        <v>109</v>
      </c>
      <c r="AB29" s="170"/>
      <c r="AC29" s="170"/>
      <c r="AD29" s="201"/>
      <c r="AE29" s="199"/>
      <c r="AF29" s="64" t="s">
        <v>21</v>
      </c>
      <c r="AG29" s="199"/>
      <c r="AH29" s="200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</row>
    <row r="30" spans="1:139" s="60" customFormat="1" ht="12.75" customHeight="1">
      <c r="A30" s="86">
        <v>12</v>
      </c>
      <c r="B30" s="193"/>
      <c r="C30" s="193"/>
      <c r="D30" s="197">
        <v>3</v>
      </c>
      <c r="E30" s="197"/>
      <c r="F30" s="79"/>
      <c r="G30" s="167" t="str">
        <f>'Sp-PLanVorr.'!W9</f>
        <v>Gunzenhausen II</v>
      </c>
      <c r="H30" s="167"/>
      <c r="I30" s="167"/>
      <c r="J30" s="167"/>
      <c r="K30" s="167"/>
      <c r="L30" s="167"/>
      <c r="M30" s="63" t="s">
        <v>21</v>
      </c>
      <c r="N30" s="63"/>
      <c r="O30" s="167" t="str">
        <f>'Sp-PLanVorr.'!W10</f>
        <v>Selb / Schönwald</v>
      </c>
      <c r="P30" s="167"/>
      <c r="Q30" s="167"/>
      <c r="R30" s="167"/>
      <c r="S30" s="167"/>
      <c r="T30" s="167"/>
      <c r="U30" s="168"/>
      <c r="V30" s="162" t="str">
        <f>AC10</f>
        <v>Kümmersbruck</v>
      </c>
      <c r="W30" s="162"/>
      <c r="X30" s="162"/>
      <c r="Y30" s="162"/>
      <c r="Z30" s="163"/>
      <c r="AA30" s="169" t="s">
        <v>93</v>
      </c>
      <c r="AB30" s="170"/>
      <c r="AC30" s="170"/>
      <c r="AD30" s="201"/>
      <c r="AE30" s="199"/>
      <c r="AF30" s="64" t="s">
        <v>21</v>
      </c>
      <c r="AG30" s="199"/>
      <c r="AH30" s="200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</row>
    <row r="31" spans="1:139" s="60" customFormat="1" ht="6" customHeight="1">
      <c r="A31" s="70"/>
      <c r="B31" s="65"/>
      <c r="C31" s="65"/>
      <c r="D31" s="65"/>
      <c r="E31" s="65"/>
      <c r="F31" s="66"/>
      <c r="G31" s="67"/>
      <c r="H31" s="67"/>
      <c r="I31" s="67"/>
      <c r="J31" s="67"/>
      <c r="K31" s="67"/>
      <c r="L31" s="67"/>
      <c r="M31" s="68"/>
      <c r="N31" s="68"/>
      <c r="O31" s="67"/>
      <c r="P31" s="67"/>
      <c r="Q31" s="67"/>
      <c r="R31" s="67"/>
      <c r="S31" s="67"/>
      <c r="T31" s="67"/>
      <c r="U31" s="67"/>
      <c r="V31" s="113"/>
      <c r="W31" s="113"/>
      <c r="X31" s="113"/>
      <c r="Y31" s="113"/>
      <c r="Z31" s="113"/>
      <c r="AA31" s="114"/>
      <c r="AB31" s="115"/>
      <c r="AC31" s="115"/>
      <c r="AD31" s="69"/>
      <c r="AE31" s="69"/>
      <c r="AF31" s="69"/>
      <c r="AG31" s="69"/>
      <c r="AH31" s="7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</row>
    <row r="32" spans="1:139" s="60" customFormat="1" ht="12.75" customHeight="1" hidden="1">
      <c r="A32" s="83">
        <v>13</v>
      </c>
      <c r="B32" s="193" t="s">
        <v>18</v>
      </c>
      <c r="C32" s="193"/>
      <c r="D32" s="198">
        <v>1</v>
      </c>
      <c r="E32" s="198"/>
      <c r="F32" s="77"/>
      <c r="G32" s="181">
        <f>L11</f>
        <v>0</v>
      </c>
      <c r="H32" s="181"/>
      <c r="I32" s="181"/>
      <c r="J32" s="181"/>
      <c r="K32" s="181"/>
      <c r="L32" s="181"/>
      <c r="M32" s="78" t="s">
        <v>21</v>
      </c>
      <c r="N32" s="78"/>
      <c r="O32" s="181" t="str">
        <f>L8</f>
        <v>Amberg</v>
      </c>
      <c r="P32" s="181"/>
      <c r="Q32" s="181"/>
      <c r="R32" s="181"/>
      <c r="S32" s="181"/>
      <c r="T32" s="181"/>
      <c r="U32" s="182"/>
      <c r="V32" s="164" t="str">
        <f>C8</f>
        <v>Moosburg I</v>
      </c>
      <c r="W32" s="165"/>
      <c r="X32" s="165"/>
      <c r="Y32" s="165"/>
      <c r="Z32" s="166"/>
      <c r="AA32" s="171"/>
      <c r="AB32" s="172"/>
      <c r="AC32" s="172"/>
      <c r="AD32" s="204"/>
      <c r="AE32" s="202"/>
      <c r="AF32" s="72" t="s">
        <v>21</v>
      </c>
      <c r="AG32" s="202"/>
      <c r="AH32" s="203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</row>
    <row r="33" spans="1:139" s="60" customFormat="1" ht="12.75" customHeight="1">
      <c r="A33" s="83">
        <v>14</v>
      </c>
      <c r="B33" s="193"/>
      <c r="C33" s="193"/>
      <c r="D33" s="198">
        <v>1</v>
      </c>
      <c r="E33" s="198"/>
      <c r="F33" s="77"/>
      <c r="G33" s="181" t="str">
        <f>L9</f>
        <v>Fürth I</v>
      </c>
      <c r="H33" s="181"/>
      <c r="I33" s="181"/>
      <c r="J33" s="181"/>
      <c r="K33" s="181"/>
      <c r="L33" s="181"/>
      <c r="M33" s="78" t="s">
        <v>21</v>
      </c>
      <c r="N33" s="78"/>
      <c r="O33" s="181" t="str">
        <f>L10</f>
        <v>Zirndorf</v>
      </c>
      <c r="P33" s="181"/>
      <c r="Q33" s="181"/>
      <c r="R33" s="181"/>
      <c r="S33" s="181"/>
      <c r="T33" s="181"/>
      <c r="U33" s="182"/>
      <c r="V33" s="165" t="str">
        <f>C11</f>
        <v>Weiden II</v>
      </c>
      <c r="W33" s="165"/>
      <c r="X33" s="165"/>
      <c r="Y33" s="165"/>
      <c r="Z33" s="166"/>
      <c r="AA33" s="171" t="s">
        <v>109</v>
      </c>
      <c r="AB33" s="172"/>
      <c r="AC33" s="172"/>
      <c r="AD33" s="204"/>
      <c r="AE33" s="202"/>
      <c r="AF33" s="72" t="s">
        <v>21</v>
      </c>
      <c r="AG33" s="202"/>
      <c r="AH33" s="203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</row>
    <row r="34" spans="1:139" s="60" customFormat="1" ht="12.75" customHeight="1">
      <c r="A34" s="86">
        <v>15</v>
      </c>
      <c r="B34" s="193"/>
      <c r="C34" s="193"/>
      <c r="D34" s="197">
        <v>3</v>
      </c>
      <c r="E34" s="197"/>
      <c r="F34" s="79"/>
      <c r="G34" s="167" t="str">
        <f>'Sp-PLanVorr.'!AC11</f>
        <v>Kahl / Kleinwallstadt</v>
      </c>
      <c r="H34" s="167"/>
      <c r="I34" s="167"/>
      <c r="J34" s="167"/>
      <c r="K34" s="167"/>
      <c r="L34" s="167"/>
      <c r="M34" s="63" t="s">
        <v>21</v>
      </c>
      <c r="N34" s="63"/>
      <c r="O34" s="167" t="str">
        <f>'Sp-PLanVorr.'!AC8</f>
        <v>Penzberg</v>
      </c>
      <c r="P34" s="167"/>
      <c r="Q34" s="167"/>
      <c r="R34" s="167"/>
      <c r="S34" s="167"/>
      <c r="T34" s="167"/>
      <c r="U34" s="168"/>
      <c r="V34" s="162" t="str">
        <f>W10</f>
        <v>Selb / Schönwald</v>
      </c>
      <c r="W34" s="162"/>
      <c r="X34" s="162"/>
      <c r="Y34" s="162"/>
      <c r="Z34" s="163"/>
      <c r="AA34" s="169" t="s">
        <v>84</v>
      </c>
      <c r="AB34" s="170"/>
      <c r="AC34" s="170"/>
      <c r="AD34" s="201"/>
      <c r="AE34" s="199"/>
      <c r="AF34" s="64" t="s">
        <v>21</v>
      </c>
      <c r="AG34" s="199"/>
      <c r="AH34" s="200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</row>
    <row r="35" spans="1:139" s="60" customFormat="1" ht="6" customHeight="1">
      <c r="A35" s="70"/>
      <c r="B35" s="65"/>
      <c r="C35" s="65"/>
      <c r="D35" s="65"/>
      <c r="E35" s="65"/>
      <c r="F35" s="66"/>
      <c r="G35" s="67"/>
      <c r="H35" s="67"/>
      <c r="I35" s="67"/>
      <c r="J35" s="67"/>
      <c r="K35" s="67"/>
      <c r="L35" s="67"/>
      <c r="M35" s="68"/>
      <c r="N35" s="68"/>
      <c r="O35" s="67"/>
      <c r="P35" s="67"/>
      <c r="Q35" s="67"/>
      <c r="R35" s="67"/>
      <c r="S35" s="67"/>
      <c r="T35" s="67"/>
      <c r="U35" s="67"/>
      <c r="V35" s="113"/>
      <c r="W35" s="113"/>
      <c r="X35" s="113"/>
      <c r="Y35" s="113"/>
      <c r="Z35" s="113"/>
      <c r="AA35" s="114"/>
      <c r="AB35" s="115"/>
      <c r="AC35" s="115"/>
      <c r="AD35" s="69"/>
      <c r="AE35" s="69"/>
      <c r="AF35" s="69"/>
      <c r="AG35" s="69"/>
      <c r="AH35" s="7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</row>
    <row r="36" spans="1:139" s="60" customFormat="1" ht="12.75" customHeight="1">
      <c r="A36" s="83">
        <v>16</v>
      </c>
      <c r="B36" s="193" t="s">
        <v>19</v>
      </c>
      <c r="C36" s="193"/>
      <c r="D36" s="198">
        <v>1</v>
      </c>
      <c r="E36" s="198"/>
      <c r="F36" s="77"/>
      <c r="G36" s="181" t="str">
        <f>C8</f>
        <v>Moosburg I</v>
      </c>
      <c r="H36" s="181"/>
      <c r="I36" s="181"/>
      <c r="J36" s="181"/>
      <c r="K36" s="181"/>
      <c r="L36" s="181"/>
      <c r="M36" s="78" t="s">
        <v>21</v>
      </c>
      <c r="N36" s="78"/>
      <c r="O36" s="181" t="str">
        <f>C10</f>
        <v>Weiden I</v>
      </c>
      <c r="P36" s="181"/>
      <c r="Q36" s="181"/>
      <c r="R36" s="181"/>
      <c r="S36" s="181"/>
      <c r="T36" s="181"/>
      <c r="U36" s="182"/>
      <c r="V36" s="164" t="str">
        <f>AC8</f>
        <v>Penzberg</v>
      </c>
      <c r="W36" s="165"/>
      <c r="X36" s="165"/>
      <c r="Y36" s="165"/>
      <c r="Z36" s="166"/>
      <c r="AA36" s="171" t="s">
        <v>88</v>
      </c>
      <c r="AB36" s="172"/>
      <c r="AC36" s="172"/>
      <c r="AD36" s="204"/>
      <c r="AE36" s="202"/>
      <c r="AF36" s="72" t="s">
        <v>21</v>
      </c>
      <c r="AG36" s="202"/>
      <c r="AH36" s="203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</row>
    <row r="37" spans="1:139" s="60" customFormat="1" ht="12.75" customHeight="1">
      <c r="A37" s="86">
        <v>17</v>
      </c>
      <c r="B37" s="193"/>
      <c r="C37" s="193"/>
      <c r="D37" s="197">
        <v>2</v>
      </c>
      <c r="E37" s="197"/>
      <c r="F37" s="79"/>
      <c r="G37" s="167" t="str">
        <f>'Sp-PLanVorr.'!AC9</f>
        <v>Ebern</v>
      </c>
      <c r="H37" s="167"/>
      <c r="I37" s="167"/>
      <c r="J37" s="167"/>
      <c r="K37" s="167"/>
      <c r="L37" s="167"/>
      <c r="M37" s="63" t="s">
        <v>21</v>
      </c>
      <c r="N37" s="63"/>
      <c r="O37" s="167" t="str">
        <f>'Sp-PLanVorr.'!AC10</f>
        <v>Kümmersbruck</v>
      </c>
      <c r="P37" s="167"/>
      <c r="Q37" s="167"/>
      <c r="R37" s="167"/>
      <c r="S37" s="167"/>
      <c r="T37" s="167"/>
      <c r="U37" s="168"/>
      <c r="V37" s="162" t="str">
        <f>L9</f>
        <v>Fürth I</v>
      </c>
      <c r="W37" s="162"/>
      <c r="X37" s="162"/>
      <c r="Y37" s="162"/>
      <c r="Z37" s="163"/>
      <c r="AA37" s="169" t="s">
        <v>107</v>
      </c>
      <c r="AB37" s="170"/>
      <c r="AC37" s="170"/>
      <c r="AD37" s="201"/>
      <c r="AE37" s="199"/>
      <c r="AF37" s="64" t="s">
        <v>21</v>
      </c>
      <c r="AG37" s="199"/>
      <c r="AH37" s="200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</row>
    <row r="38" spans="1:139" s="60" customFormat="1" ht="12.75" customHeight="1">
      <c r="A38" s="86">
        <v>18</v>
      </c>
      <c r="B38" s="193"/>
      <c r="C38" s="193"/>
      <c r="D38" s="197">
        <v>3</v>
      </c>
      <c r="E38" s="197"/>
      <c r="F38" s="79"/>
      <c r="G38" s="167" t="str">
        <f>'Sp-PLanVorr.'!W8</f>
        <v>Gunzenhausen I</v>
      </c>
      <c r="H38" s="167"/>
      <c r="I38" s="167"/>
      <c r="J38" s="167"/>
      <c r="K38" s="167"/>
      <c r="L38" s="167"/>
      <c r="M38" s="63" t="s">
        <v>21</v>
      </c>
      <c r="N38" s="63"/>
      <c r="O38" s="167" t="str">
        <f>'Sp-PLanVorr.'!W10</f>
        <v>Selb / Schönwald</v>
      </c>
      <c r="P38" s="167"/>
      <c r="Q38" s="167"/>
      <c r="R38" s="167"/>
      <c r="S38" s="167"/>
      <c r="T38" s="167"/>
      <c r="U38" s="168"/>
      <c r="V38" s="162" t="str">
        <f>AC11</f>
        <v>Kahl / Kleinwallstadt</v>
      </c>
      <c r="W38" s="162"/>
      <c r="X38" s="162"/>
      <c r="Y38" s="162"/>
      <c r="Z38" s="163"/>
      <c r="AA38" s="169" t="s">
        <v>109</v>
      </c>
      <c r="AB38" s="170"/>
      <c r="AC38" s="170"/>
      <c r="AD38" s="201"/>
      <c r="AE38" s="199"/>
      <c r="AF38" s="64" t="s">
        <v>21</v>
      </c>
      <c r="AG38" s="199"/>
      <c r="AH38" s="200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</row>
    <row r="39" spans="1:139" s="60" customFormat="1" ht="6" customHeight="1">
      <c r="A39" s="70"/>
      <c r="B39" s="65"/>
      <c r="C39" s="65"/>
      <c r="D39" s="65"/>
      <c r="E39" s="65"/>
      <c r="F39" s="66"/>
      <c r="G39" s="67"/>
      <c r="H39" s="67"/>
      <c r="I39" s="67"/>
      <c r="J39" s="67"/>
      <c r="K39" s="67"/>
      <c r="L39" s="67"/>
      <c r="M39" s="68"/>
      <c r="N39" s="68"/>
      <c r="O39" s="67"/>
      <c r="P39" s="67"/>
      <c r="Q39" s="67"/>
      <c r="R39" s="67"/>
      <c r="S39" s="67"/>
      <c r="T39" s="67"/>
      <c r="U39" s="67"/>
      <c r="V39" s="113"/>
      <c r="W39" s="113"/>
      <c r="X39" s="113"/>
      <c r="Y39" s="113"/>
      <c r="Z39" s="113"/>
      <c r="AA39" s="114"/>
      <c r="AB39" s="115"/>
      <c r="AC39" s="115"/>
      <c r="AD39" s="69"/>
      <c r="AE39" s="69"/>
      <c r="AF39" s="69"/>
      <c r="AG39" s="69"/>
      <c r="AH39" s="7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</row>
    <row r="40" spans="1:139" s="60" customFormat="1" ht="12.75" customHeight="1">
      <c r="A40" s="83">
        <v>19</v>
      </c>
      <c r="B40" s="193" t="s">
        <v>20</v>
      </c>
      <c r="C40" s="193"/>
      <c r="D40" s="198">
        <v>1</v>
      </c>
      <c r="E40" s="198"/>
      <c r="F40" s="77"/>
      <c r="G40" s="181" t="str">
        <f>C9</f>
        <v>Moosburg II</v>
      </c>
      <c r="H40" s="181"/>
      <c r="I40" s="181"/>
      <c r="J40" s="181"/>
      <c r="K40" s="181"/>
      <c r="L40" s="181"/>
      <c r="M40" s="78" t="s">
        <v>21</v>
      </c>
      <c r="N40" s="78"/>
      <c r="O40" s="181" t="str">
        <f>L10</f>
        <v>Zirndorf</v>
      </c>
      <c r="P40" s="181"/>
      <c r="Q40" s="181"/>
      <c r="R40" s="181"/>
      <c r="S40" s="181"/>
      <c r="T40" s="181"/>
      <c r="U40" s="182"/>
      <c r="V40" s="164" t="str">
        <f>L8</f>
        <v>Amberg</v>
      </c>
      <c r="W40" s="165"/>
      <c r="X40" s="165"/>
      <c r="Y40" s="165"/>
      <c r="Z40" s="166"/>
      <c r="AA40" s="171" t="s">
        <v>85</v>
      </c>
      <c r="AB40" s="172"/>
      <c r="AC40" s="172"/>
      <c r="AD40" s="204"/>
      <c r="AE40" s="202"/>
      <c r="AF40" s="72" t="s">
        <v>21</v>
      </c>
      <c r="AG40" s="202"/>
      <c r="AH40" s="203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</row>
    <row r="41" spans="1:139" s="60" customFormat="1" ht="12.75" customHeight="1" hidden="1">
      <c r="A41" s="83">
        <v>20</v>
      </c>
      <c r="B41" s="193"/>
      <c r="C41" s="193"/>
      <c r="D41" s="198">
        <v>2</v>
      </c>
      <c r="E41" s="198"/>
      <c r="F41" s="77"/>
      <c r="G41" s="181" t="str">
        <f>L9</f>
        <v>Fürth I</v>
      </c>
      <c r="H41" s="181"/>
      <c r="I41" s="181"/>
      <c r="J41" s="181"/>
      <c r="K41" s="181"/>
      <c r="L41" s="181"/>
      <c r="M41" s="78" t="s">
        <v>21</v>
      </c>
      <c r="N41" s="78"/>
      <c r="O41" s="181">
        <f>L11</f>
        <v>0</v>
      </c>
      <c r="P41" s="181"/>
      <c r="Q41" s="181"/>
      <c r="R41" s="181"/>
      <c r="S41" s="181"/>
      <c r="T41" s="181"/>
      <c r="U41" s="182"/>
      <c r="V41" s="165" t="str">
        <f>C10</f>
        <v>Weiden I</v>
      </c>
      <c r="W41" s="165"/>
      <c r="X41" s="165"/>
      <c r="Y41" s="165"/>
      <c r="Z41" s="166"/>
      <c r="AA41" s="171"/>
      <c r="AB41" s="172"/>
      <c r="AC41" s="172"/>
      <c r="AD41" s="204"/>
      <c r="AE41" s="202"/>
      <c r="AF41" s="72" t="s">
        <v>21</v>
      </c>
      <c r="AG41" s="202"/>
      <c r="AH41" s="203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</row>
    <row r="42" spans="1:139" s="60" customFormat="1" ht="12.75" customHeight="1">
      <c r="A42" s="86">
        <v>21</v>
      </c>
      <c r="B42" s="193"/>
      <c r="C42" s="193"/>
      <c r="D42" s="197">
        <v>3</v>
      </c>
      <c r="E42" s="197"/>
      <c r="F42" s="79"/>
      <c r="G42" s="167" t="str">
        <f>'Sp-PLanVorr.'!W9</f>
        <v>Gunzenhausen II</v>
      </c>
      <c r="H42" s="167"/>
      <c r="I42" s="167"/>
      <c r="J42" s="167"/>
      <c r="K42" s="167"/>
      <c r="L42" s="167"/>
      <c r="M42" s="63" t="s">
        <v>21</v>
      </c>
      <c r="N42" s="63"/>
      <c r="O42" s="167" t="str">
        <f>'Sp-PLanVorr.'!AC10</f>
        <v>Kümmersbruck</v>
      </c>
      <c r="P42" s="167"/>
      <c r="Q42" s="167"/>
      <c r="R42" s="167"/>
      <c r="S42" s="167"/>
      <c r="T42" s="167"/>
      <c r="U42" s="168"/>
      <c r="V42" s="162" t="str">
        <f>C8</f>
        <v>Moosburg I</v>
      </c>
      <c r="W42" s="162"/>
      <c r="X42" s="162"/>
      <c r="Y42" s="162"/>
      <c r="Z42" s="163"/>
      <c r="AA42" s="169" t="s">
        <v>110</v>
      </c>
      <c r="AB42" s="170"/>
      <c r="AC42" s="170"/>
      <c r="AD42" s="201"/>
      <c r="AE42" s="199"/>
      <c r="AF42" s="64" t="s">
        <v>21</v>
      </c>
      <c r="AG42" s="199"/>
      <c r="AH42" s="200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</row>
    <row r="43" spans="1:139" s="60" customFormat="1" ht="6" customHeight="1">
      <c r="A43" s="70"/>
      <c r="B43" s="65"/>
      <c r="C43" s="65"/>
      <c r="D43" s="65"/>
      <c r="E43" s="65"/>
      <c r="F43" s="66"/>
      <c r="G43" s="67"/>
      <c r="H43" s="67"/>
      <c r="I43" s="67"/>
      <c r="J43" s="67"/>
      <c r="K43" s="67"/>
      <c r="L43" s="67"/>
      <c r="M43" s="68"/>
      <c r="N43" s="68"/>
      <c r="O43" s="67"/>
      <c r="P43" s="67"/>
      <c r="Q43" s="67"/>
      <c r="R43" s="67"/>
      <c r="S43" s="67"/>
      <c r="T43" s="67"/>
      <c r="U43" s="67"/>
      <c r="V43" s="113"/>
      <c r="W43" s="113"/>
      <c r="X43" s="113"/>
      <c r="Y43" s="113"/>
      <c r="Z43" s="113"/>
      <c r="AA43" s="114"/>
      <c r="AB43" s="115"/>
      <c r="AC43" s="115"/>
      <c r="AD43" s="69"/>
      <c r="AE43" s="69"/>
      <c r="AF43" s="69"/>
      <c r="AG43" s="69"/>
      <c r="AH43" s="7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</row>
    <row r="44" spans="1:139" s="60" customFormat="1" ht="12.75" customHeight="1">
      <c r="A44" s="83">
        <v>22</v>
      </c>
      <c r="B44" s="193" t="s">
        <v>25</v>
      </c>
      <c r="C44" s="193"/>
      <c r="D44" s="198">
        <v>1</v>
      </c>
      <c r="E44" s="198"/>
      <c r="F44" s="77"/>
      <c r="G44" s="181" t="str">
        <f>C11</f>
        <v>Weiden II</v>
      </c>
      <c r="H44" s="181"/>
      <c r="I44" s="181"/>
      <c r="J44" s="181"/>
      <c r="K44" s="181"/>
      <c r="L44" s="181"/>
      <c r="M44" s="78" t="s">
        <v>21</v>
      </c>
      <c r="N44" s="78"/>
      <c r="O44" s="181" t="str">
        <f>C9</f>
        <v>Moosburg II</v>
      </c>
      <c r="P44" s="181"/>
      <c r="Q44" s="181"/>
      <c r="R44" s="181"/>
      <c r="S44" s="181"/>
      <c r="T44" s="181"/>
      <c r="U44" s="182"/>
      <c r="V44" s="164" t="str">
        <f>L10</f>
        <v>Zirndorf</v>
      </c>
      <c r="W44" s="165"/>
      <c r="X44" s="165"/>
      <c r="Y44" s="165"/>
      <c r="Z44" s="166"/>
      <c r="AA44" s="171" t="s">
        <v>87</v>
      </c>
      <c r="AB44" s="172"/>
      <c r="AC44" s="172"/>
      <c r="AD44" s="204"/>
      <c r="AE44" s="202"/>
      <c r="AF44" s="72" t="s">
        <v>21</v>
      </c>
      <c r="AG44" s="202"/>
      <c r="AH44" s="203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</row>
    <row r="45" spans="1:139" s="60" customFormat="1" ht="12.75" customHeight="1">
      <c r="A45" s="86">
        <v>23</v>
      </c>
      <c r="B45" s="193"/>
      <c r="C45" s="193"/>
      <c r="D45" s="197">
        <v>2</v>
      </c>
      <c r="E45" s="197"/>
      <c r="F45" s="79"/>
      <c r="G45" s="167" t="str">
        <f>'Sp-PLanVorr.'!AC9</f>
        <v>Ebern</v>
      </c>
      <c r="H45" s="167"/>
      <c r="I45" s="167"/>
      <c r="J45" s="167"/>
      <c r="K45" s="167"/>
      <c r="L45" s="167"/>
      <c r="M45" s="63" t="s">
        <v>21</v>
      </c>
      <c r="N45" s="63"/>
      <c r="O45" s="167" t="str">
        <f>'Sp-PLanVorr.'!AC11</f>
        <v>Kahl / Kleinwallstadt</v>
      </c>
      <c r="P45" s="167"/>
      <c r="Q45" s="167"/>
      <c r="R45" s="167"/>
      <c r="S45" s="167"/>
      <c r="T45" s="167"/>
      <c r="U45" s="168"/>
      <c r="V45" s="162" t="str">
        <f>W8</f>
        <v>Gunzenhausen I</v>
      </c>
      <c r="W45" s="162"/>
      <c r="X45" s="162"/>
      <c r="Y45" s="162"/>
      <c r="Z45" s="163"/>
      <c r="AA45" s="169" t="s">
        <v>108</v>
      </c>
      <c r="AB45" s="170"/>
      <c r="AC45" s="170"/>
      <c r="AD45" s="201"/>
      <c r="AE45" s="199"/>
      <c r="AF45" s="64" t="s">
        <v>21</v>
      </c>
      <c r="AG45" s="199"/>
      <c r="AH45" s="200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</row>
    <row r="46" spans="1:139" s="60" customFormat="1" ht="12.75" customHeight="1">
      <c r="A46" s="86">
        <v>24</v>
      </c>
      <c r="B46" s="193"/>
      <c r="C46" s="193"/>
      <c r="D46" s="197">
        <v>3</v>
      </c>
      <c r="E46" s="197"/>
      <c r="F46" s="79"/>
      <c r="G46" s="167" t="str">
        <f>'Sp-PLanVorr.'!W11</f>
        <v>Fürth II</v>
      </c>
      <c r="H46" s="167"/>
      <c r="I46" s="167"/>
      <c r="J46" s="167"/>
      <c r="K46" s="167"/>
      <c r="L46" s="167"/>
      <c r="M46" s="63" t="s">
        <v>21</v>
      </c>
      <c r="N46" s="63"/>
      <c r="O46" s="167" t="str">
        <f>'Sp-PLanVorr.'!W9</f>
        <v>Gunzenhausen II</v>
      </c>
      <c r="P46" s="167"/>
      <c r="Q46" s="167"/>
      <c r="R46" s="167"/>
      <c r="S46" s="167"/>
      <c r="T46" s="167"/>
      <c r="U46" s="168"/>
      <c r="V46" s="162" t="str">
        <f>W10</f>
        <v>Selb / Schönwald</v>
      </c>
      <c r="W46" s="162"/>
      <c r="X46" s="162"/>
      <c r="Y46" s="162"/>
      <c r="Z46" s="163"/>
      <c r="AA46" s="169" t="s">
        <v>84</v>
      </c>
      <c r="AB46" s="170"/>
      <c r="AC46" s="170"/>
      <c r="AD46" s="201"/>
      <c r="AE46" s="199"/>
      <c r="AF46" s="64" t="s">
        <v>21</v>
      </c>
      <c r="AG46" s="199"/>
      <c r="AH46" s="200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</row>
    <row r="47" spans="1:139" s="60" customFormat="1" ht="6" customHeight="1">
      <c r="A47" s="70"/>
      <c r="B47" s="65"/>
      <c r="C47" s="65"/>
      <c r="D47" s="65"/>
      <c r="E47" s="65"/>
      <c r="F47" s="66"/>
      <c r="G47" s="67"/>
      <c r="H47" s="67"/>
      <c r="I47" s="67"/>
      <c r="J47" s="67"/>
      <c r="K47" s="67"/>
      <c r="L47" s="67"/>
      <c r="M47" s="68"/>
      <c r="N47" s="68"/>
      <c r="O47" s="67"/>
      <c r="P47" s="67"/>
      <c r="Q47" s="67"/>
      <c r="R47" s="67"/>
      <c r="S47" s="67"/>
      <c r="T47" s="67"/>
      <c r="U47" s="67"/>
      <c r="V47" s="113"/>
      <c r="W47" s="113"/>
      <c r="X47" s="113"/>
      <c r="Y47" s="113"/>
      <c r="Z47" s="113"/>
      <c r="AA47" s="114"/>
      <c r="AB47" s="115"/>
      <c r="AC47" s="115"/>
      <c r="AD47" s="69"/>
      <c r="AE47" s="69"/>
      <c r="AF47" s="69"/>
      <c r="AG47" s="69"/>
      <c r="AH47" s="7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</row>
    <row r="48" spans="1:139" s="60" customFormat="1" ht="12.75" customHeight="1">
      <c r="A48" s="83">
        <v>25</v>
      </c>
      <c r="B48" s="193" t="s">
        <v>26</v>
      </c>
      <c r="C48" s="193"/>
      <c r="D48" s="198">
        <v>1</v>
      </c>
      <c r="E48" s="198"/>
      <c r="F48" s="77"/>
      <c r="G48" s="181" t="str">
        <f>L10</f>
        <v>Zirndorf</v>
      </c>
      <c r="H48" s="181"/>
      <c r="I48" s="181"/>
      <c r="J48" s="181"/>
      <c r="K48" s="181"/>
      <c r="L48" s="181"/>
      <c r="M48" s="78" t="s">
        <v>21</v>
      </c>
      <c r="N48" s="78"/>
      <c r="O48" s="181" t="str">
        <f>L8</f>
        <v>Amberg</v>
      </c>
      <c r="P48" s="181"/>
      <c r="Q48" s="181"/>
      <c r="R48" s="181"/>
      <c r="S48" s="181"/>
      <c r="T48" s="181"/>
      <c r="U48" s="182"/>
      <c r="V48" s="164" t="str">
        <f>AC11</f>
        <v>Kahl / Kleinwallstadt</v>
      </c>
      <c r="W48" s="165"/>
      <c r="X48" s="165"/>
      <c r="Y48" s="165"/>
      <c r="Z48" s="166"/>
      <c r="AA48" s="171" t="s">
        <v>109</v>
      </c>
      <c r="AB48" s="172"/>
      <c r="AC48" s="172"/>
      <c r="AD48" s="204"/>
      <c r="AE48" s="202"/>
      <c r="AF48" s="72" t="s">
        <v>21</v>
      </c>
      <c r="AG48" s="202"/>
      <c r="AH48" s="203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</row>
    <row r="49" spans="1:139" s="60" customFormat="1" ht="12.75" customHeight="1" hidden="1">
      <c r="A49" s="83">
        <v>26</v>
      </c>
      <c r="B49" s="193"/>
      <c r="C49" s="193"/>
      <c r="D49" s="198">
        <v>2</v>
      </c>
      <c r="E49" s="198"/>
      <c r="F49" s="77"/>
      <c r="G49" s="181">
        <f>'Sp-PLanVorr.'!L11</f>
        <v>0</v>
      </c>
      <c r="H49" s="181"/>
      <c r="I49" s="181"/>
      <c r="J49" s="181"/>
      <c r="K49" s="181"/>
      <c r="L49" s="181"/>
      <c r="M49" s="78" t="s">
        <v>21</v>
      </c>
      <c r="N49" s="78"/>
      <c r="O49" s="181" t="str">
        <f>'Sp-PLanVorr.'!C8</f>
        <v>Moosburg I</v>
      </c>
      <c r="P49" s="181"/>
      <c r="Q49" s="181"/>
      <c r="R49" s="181"/>
      <c r="S49" s="181"/>
      <c r="T49" s="181"/>
      <c r="U49" s="182"/>
      <c r="V49" s="165" t="str">
        <f>C9</f>
        <v>Moosburg II</v>
      </c>
      <c r="W49" s="165"/>
      <c r="X49" s="165"/>
      <c r="Y49" s="165"/>
      <c r="Z49" s="166"/>
      <c r="AA49" s="171"/>
      <c r="AB49" s="172"/>
      <c r="AC49" s="172"/>
      <c r="AD49" s="204"/>
      <c r="AE49" s="202"/>
      <c r="AF49" s="72" t="s">
        <v>21</v>
      </c>
      <c r="AG49" s="202"/>
      <c r="AH49" s="203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</row>
    <row r="50" spans="1:139" s="60" customFormat="1" ht="12.75" customHeight="1">
      <c r="A50" s="86">
        <v>27</v>
      </c>
      <c r="B50" s="193"/>
      <c r="C50" s="193"/>
      <c r="D50" s="197">
        <v>3</v>
      </c>
      <c r="E50" s="197"/>
      <c r="F50" s="79"/>
      <c r="G50" s="167" t="str">
        <f>'Sp-PLanVorr.'!AC10</f>
        <v>Kümmersbruck</v>
      </c>
      <c r="H50" s="167"/>
      <c r="I50" s="167"/>
      <c r="J50" s="167"/>
      <c r="K50" s="167"/>
      <c r="L50" s="167"/>
      <c r="M50" s="63" t="s">
        <v>21</v>
      </c>
      <c r="N50" s="63"/>
      <c r="O50" s="167" t="str">
        <f>'Sp-PLanVorr.'!AC8</f>
        <v>Penzberg</v>
      </c>
      <c r="P50" s="167"/>
      <c r="Q50" s="167"/>
      <c r="R50" s="167"/>
      <c r="S50" s="167"/>
      <c r="T50" s="167"/>
      <c r="U50" s="168"/>
      <c r="V50" s="162" t="str">
        <f>C8</f>
        <v>Moosburg I</v>
      </c>
      <c r="W50" s="162"/>
      <c r="X50" s="162"/>
      <c r="Y50" s="162"/>
      <c r="Z50" s="163"/>
      <c r="AA50" s="169" t="s">
        <v>110</v>
      </c>
      <c r="AB50" s="170"/>
      <c r="AC50" s="170"/>
      <c r="AD50" s="201"/>
      <c r="AE50" s="199"/>
      <c r="AF50" s="64" t="s">
        <v>21</v>
      </c>
      <c r="AG50" s="199"/>
      <c r="AH50" s="200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</row>
    <row r="51" spans="1:139" s="60" customFormat="1" ht="6" customHeight="1">
      <c r="A51" s="70"/>
      <c r="B51" s="65"/>
      <c r="C51" s="65"/>
      <c r="D51" s="65"/>
      <c r="E51" s="65"/>
      <c r="F51" s="66"/>
      <c r="G51" s="67"/>
      <c r="H51" s="67"/>
      <c r="I51" s="67"/>
      <c r="J51" s="67"/>
      <c r="K51" s="67"/>
      <c r="L51" s="67"/>
      <c r="M51" s="68"/>
      <c r="N51" s="68"/>
      <c r="O51" s="67"/>
      <c r="P51" s="67"/>
      <c r="Q51" s="67"/>
      <c r="R51" s="67"/>
      <c r="S51" s="67"/>
      <c r="T51" s="67"/>
      <c r="U51" s="67"/>
      <c r="V51" s="113"/>
      <c r="W51" s="113"/>
      <c r="X51" s="113"/>
      <c r="Y51" s="113"/>
      <c r="Z51" s="113"/>
      <c r="AA51" s="114"/>
      <c r="AB51" s="115"/>
      <c r="AC51" s="115"/>
      <c r="AD51" s="69"/>
      <c r="AE51" s="69"/>
      <c r="AF51" s="69"/>
      <c r="AG51" s="69"/>
      <c r="AH51" s="7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</row>
    <row r="52" spans="1:139" s="60" customFormat="1" ht="12.75" customHeight="1">
      <c r="A52" s="83">
        <v>28</v>
      </c>
      <c r="B52" s="193" t="s">
        <v>27</v>
      </c>
      <c r="C52" s="193"/>
      <c r="D52" s="198">
        <v>1</v>
      </c>
      <c r="E52" s="198"/>
      <c r="F52" s="77"/>
      <c r="G52" s="181" t="str">
        <f>C10</f>
        <v>Weiden I</v>
      </c>
      <c r="H52" s="181"/>
      <c r="I52" s="181"/>
      <c r="J52" s="181"/>
      <c r="K52" s="181"/>
      <c r="L52" s="181"/>
      <c r="M52" s="78" t="s">
        <v>21</v>
      </c>
      <c r="N52" s="78"/>
      <c r="O52" s="181" t="str">
        <f>L9</f>
        <v>Fürth I</v>
      </c>
      <c r="P52" s="181"/>
      <c r="Q52" s="181"/>
      <c r="R52" s="181"/>
      <c r="S52" s="181"/>
      <c r="T52" s="181"/>
      <c r="U52" s="182"/>
      <c r="V52" s="164" t="str">
        <f>C9</f>
        <v>Moosburg II</v>
      </c>
      <c r="W52" s="165"/>
      <c r="X52" s="165"/>
      <c r="Y52" s="165"/>
      <c r="Z52" s="166"/>
      <c r="AA52" s="171" t="s">
        <v>110</v>
      </c>
      <c r="AB52" s="172"/>
      <c r="AC52" s="172"/>
      <c r="AD52" s="204"/>
      <c r="AE52" s="202"/>
      <c r="AF52" s="72" t="s">
        <v>21</v>
      </c>
      <c r="AG52" s="202"/>
      <c r="AH52" s="203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</row>
    <row r="53" spans="1:139" s="60" customFormat="1" ht="12.75" customHeight="1">
      <c r="A53" s="86">
        <v>29</v>
      </c>
      <c r="B53" s="193"/>
      <c r="C53" s="193"/>
      <c r="D53" s="197">
        <v>2</v>
      </c>
      <c r="E53" s="197"/>
      <c r="F53" s="79"/>
      <c r="G53" s="167" t="str">
        <f>'Sp-PLanVorr.'!AC11</f>
        <v>Kahl / Kleinwallstadt</v>
      </c>
      <c r="H53" s="167"/>
      <c r="I53" s="167"/>
      <c r="J53" s="167"/>
      <c r="K53" s="167"/>
      <c r="L53" s="167"/>
      <c r="M53" s="63" t="s">
        <v>21</v>
      </c>
      <c r="N53" s="63"/>
      <c r="O53" s="167" t="str">
        <f>'Sp-PLanVorr.'!W8</f>
        <v>Gunzenhausen I</v>
      </c>
      <c r="P53" s="167"/>
      <c r="Q53" s="167"/>
      <c r="R53" s="167"/>
      <c r="S53" s="167"/>
      <c r="T53" s="167"/>
      <c r="U53" s="168"/>
      <c r="V53" s="162" t="str">
        <f>W11</f>
        <v>Fürth II</v>
      </c>
      <c r="W53" s="162"/>
      <c r="X53" s="162"/>
      <c r="Y53" s="162"/>
      <c r="Z53" s="163"/>
      <c r="AA53" s="169" t="s">
        <v>107</v>
      </c>
      <c r="AB53" s="170"/>
      <c r="AC53" s="170"/>
      <c r="AD53" s="201"/>
      <c r="AE53" s="199"/>
      <c r="AF53" s="64" t="s">
        <v>21</v>
      </c>
      <c r="AG53" s="199"/>
      <c r="AH53" s="20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</row>
    <row r="54" spans="1:139" s="60" customFormat="1" ht="12.75" customHeight="1">
      <c r="A54" s="86">
        <v>30</v>
      </c>
      <c r="B54" s="193"/>
      <c r="C54" s="193"/>
      <c r="D54" s="197">
        <v>3</v>
      </c>
      <c r="E54" s="197"/>
      <c r="F54" s="79"/>
      <c r="G54" s="167" t="str">
        <f>'Sp-PLanVorr.'!W10</f>
        <v>Selb / Schönwald</v>
      </c>
      <c r="H54" s="167"/>
      <c r="I54" s="167"/>
      <c r="J54" s="167"/>
      <c r="K54" s="167"/>
      <c r="L54" s="167"/>
      <c r="M54" s="63" t="s">
        <v>21</v>
      </c>
      <c r="N54" s="63"/>
      <c r="O54" s="167" t="str">
        <f>'Sp-PLanVorr.'!AC9</f>
        <v>Ebern</v>
      </c>
      <c r="P54" s="167"/>
      <c r="Q54" s="167"/>
      <c r="R54" s="167"/>
      <c r="S54" s="167"/>
      <c r="T54" s="167"/>
      <c r="U54" s="168"/>
      <c r="V54" s="162" t="str">
        <f>W9</f>
        <v>Gunzenhausen II</v>
      </c>
      <c r="W54" s="162"/>
      <c r="X54" s="162"/>
      <c r="Y54" s="162"/>
      <c r="Z54" s="163"/>
      <c r="AA54" s="169" t="s">
        <v>108</v>
      </c>
      <c r="AB54" s="170"/>
      <c r="AC54" s="170"/>
      <c r="AD54" s="201"/>
      <c r="AE54" s="199"/>
      <c r="AF54" s="64"/>
      <c r="AG54" s="199"/>
      <c r="AH54" s="200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</row>
    <row r="55" spans="1:139" s="60" customFormat="1" ht="6" customHeight="1">
      <c r="A55" s="70"/>
      <c r="B55" s="65"/>
      <c r="C55" s="65"/>
      <c r="D55" s="65"/>
      <c r="E55" s="65"/>
      <c r="F55" s="66"/>
      <c r="G55" s="67"/>
      <c r="H55" s="67"/>
      <c r="I55" s="67"/>
      <c r="J55" s="67"/>
      <c r="K55" s="67"/>
      <c r="L55" s="67"/>
      <c r="M55" s="68"/>
      <c r="N55" s="68"/>
      <c r="O55" s="67"/>
      <c r="P55" s="67"/>
      <c r="Q55" s="67"/>
      <c r="R55" s="67"/>
      <c r="S55" s="67"/>
      <c r="T55" s="67"/>
      <c r="U55" s="67"/>
      <c r="V55" s="113"/>
      <c r="W55" s="113"/>
      <c r="X55" s="113"/>
      <c r="Y55" s="113"/>
      <c r="Z55" s="113"/>
      <c r="AA55" s="114"/>
      <c r="AB55" s="115"/>
      <c r="AC55" s="115"/>
      <c r="AD55" s="69"/>
      <c r="AE55" s="69"/>
      <c r="AF55" s="69"/>
      <c r="AG55" s="69"/>
      <c r="AH55" s="7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</row>
    <row r="56" spans="1:139" s="60" customFormat="1" ht="12.75" customHeight="1">
      <c r="A56" s="83">
        <v>31</v>
      </c>
      <c r="B56" s="193" t="s">
        <v>64</v>
      </c>
      <c r="C56" s="193"/>
      <c r="D56" s="198">
        <v>1</v>
      </c>
      <c r="E56" s="198"/>
      <c r="F56" s="77"/>
      <c r="G56" s="181" t="str">
        <f>C11</f>
        <v>Weiden II</v>
      </c>
      <c r="H56" s="181"/>
      <c r="I56" s="181"/>
      <c r="J56" s="181"/>
      <c r="K56" s="181"/>
      <c r="L56" s="181"/>
      <c r="M56" s="78" t="s">
        <v>21</v>
      </c>
      <c r="N56" s="78"/>
      <c r="O56" s="181" t="str">
        <f>L10</f>
        <v>Zirndorf</v>
      </c>
      <c r="P56" s="181"/>
      <c r="Q56" s="181"/>
      <c r="R56" s="181"/>
      <c r="S56" s="181"/>
      <c r="T56" s="181"/>
      <c r="U56" s="182"/>
      <c r="V56" s="164" t="str">
        <f>L8</f>
        <v>Amberg</v>
      </c>
      <c r="W56" s="165"/>
      <c r="X56" s="165"/>
      <c r="Y56" s="165"/>
      <c r="Z56" s="166"/>
      <c r="AA56" s="171" t="s">
        <v>85</v>
      </c>
      <c r="AB56" s="172"/>
      <c r="AC56" s="172"/>
      <c r="AD56" s="204"/>
      <c r="AE56" s="202"/>
      <c r="AF56" s="72" t="s">
        <v>21</v>
      </c>
      <c r="AG56" s="202"/>
      <c r="AH56" s="203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</row>
    <row r="57" spans="1:139" s="60" customFormat="1" ht="12.75" customHeight="1" hidden="1">
      <c r="A57" s="83">
        <v>32</v>
      </c>
      <c r="B57" s="193"/>
      <c r="C57" s="193"/>
      <c r="D57" s="198">
        <v>2</v>
      </c>
      <c r="E57" s="198"/>
      <c r="F57" s="77"/>
      <c r="G57" s="181" t="str">
        <f>C9</f>
        <v>Moosburg II</v>
      </c>
      <c r="H57" s="181"/>
      <c r="I57" s="181"/>
      <c r="J57" s="181"/>
      <c r="K57" s="181"/>
      <c r="L57" s="181"/>
      <c r="M57" s="78" t="s">
        <v>21</v>
      </c>
      <c r="N57" s="78"/>
      <c r="O57" s="181">
        <f>L11</f>
        <v>0</v>
      </c>
      <c r="P57" s="181"/>
      <c r="Q57" s="181"/>
      <c r="R57" s="181"/>
      <c r="S57" s="181"/>
      <c r="T57" s="181"/>
      <c r="U57" s="182"/>
      <c r="V57" s="165" t="str">
        <f>C8</f>
        <v>Moosburg I</v>
      </c>
      <c r="W57" s="165"/>
      <c r="X57" s="165"/>
      <c r="Y57" s="165"/>
      <c r="Z57" s="166"/>
      <c r="AA57" s="171"/>
      <c r="AB57" s="172"/>
      <c r="AC57" s="172"/>
      <c r="AD57" s="204"/>
      <c r="AE57" s="202"/>
      <c r="AF57" s="72" t="s">
        <v>21</v>
      </c>
      <c r="AG57" s="202"/>
      <c r="AH57" s="203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</row>
    <row r="58" spans="1:139" s="60" customFormat="1" ht="12.75" customHeight="1">
      <c r="A58" s="86">
        <v>33</v>
      </c>
      <c r="B58" s="193"/>
      <c r="C58" s="193"/>
      <c r="D58" s="197">
        <v>3</v>
      </c>
      <c r="E58" s="197"/>
      <c r="F58" s="79"/>
      <c r="G58" s="167" t="str">
        <f>'Sp-PLanVorr.'!W11</f>
        <v>Fürth II</v>
      </c>
      <c r="H58" s="167"/>
      <c r="I58" s="167"/>
      <c r="J58" s="167"/>
      <c r="K58" s="167"/>
      <c r="L58" s="167"/>
      <c r="M58" s="63" t="s">
        <v>21</v>
      </c>
      <c r="N58" s="63"/>
      <c r="O58" s="167" t="str">
        <f>'Sp-PLanVorr.'!AC10</f>
        <v>Kümmersbruck</v>
      </c>
      <c r="P58" s="167"/>
      <c r="Q58" s="167"/>
      <c r="R58" s="167"/>
      <c r="S58" s="167"/>
      <c r="T58" s="167"/>
      <c r="U58" s="168"/>
      <c r="V58" s="162" t="str">
        <f>W8</f>
        <v>Gunzenhausen I</v>
      </c>
      <c r="W58" s="162"/>
      <c r="X58" s="162"/>
      <c r="Y58" s="162"/>
      <c r="Z58" s="163"/>
      <c r="AA58" s="169" t="s">
        <v>108</v>
      </c>
      <c r="AB58" s="170"/>
      <c r="AC58" s="170"/>
      <c r="AD58" s="201"/>
      <c r="AE58" s="199"/>
      <c r="AF58" s="64" t="s">
        <v>21</v>
      </c>
      <c r="AG58" s="199"/>
      <c r="AH58" s="200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</row>
    <row r="59" spans="1:139" s="60" customFormat="1" ht="6" customHeight="1">
      <c r="A59" s="70"/>
      <c r="B59" s="65"/>
      <c r="C59" s="65"/>
      <c r="D59" s="65"/>
      <c r="E59" s="65"/>
      <c r="F59" s="66"/>
      <c r="G59" s="67"/>
      <c r="H59" s="67"/>
      <c r="I59" s="67"/>
      <c r="J59" s="67"/>
      <c r="K59" s="67"/>
      <c r="L59" s="67"/>
      <c r="M59" s="68"/>
      <c r="N59" s="68"/>
      <c r="O59" s="67"/>
      <c r="P59" s="67"/>
      <c r="Q59" s="67"/>
      <c r="R59" s="67"/>
      <c r="S59" s="67"/>
      <c r="T59" s="67"/>
      <c r="U59" s="67"/>
      <c r="V59" s="113"/>
      <c r="W59" s="113"/>
      <c r="X59" s="113"/>
      <c r="Y59" s="113"/>
      <c r="Z59" s="113"/>
      <c r="AA59" s="114"/>
      <c r="AB59" s="115"/>
      <c r="AC59" s="115"/>
      <c r="AD59" s="69"/>
      <c r="AE59" s="69"/>
      <c r="AF59" s="69"/>
      <c r="AG59" s="69"/>
      <c r="AH59" s="7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</row>
    <row r="60" spans="1:139" s="60" customFormat="1" ht="12.75" customHeight="1">
      <c r="A60" s="83">
        <v>34</v>
      </c>
      <c r="B60" s="193" t="s">
        <v>65</v>
      </c>
      <c r="C60" s="193"/>
      <c r="D60" s="198">
        <v>1</v>
      </c>
      <c r="E60" s="198"/>
      <c r="F60" s="77"/>
      <c r="G60" s="181" t="str">
        <f>C8</f>
        <v>Moosburg I</v>
      </c>
      <c r="H60" s="181"/>
      <c r="I60" s="181"/>
      <c r="J60" s="181"/>
      <c r="K60" s="181"/>
      <c r="L60" s="181"/>
      <c r="M60" s="78" t="s">
        <v>21</v>
      </c>
      <c r="N60" s="78"/>
      <c r="O60" s="181" t="str">
        <f>L9</f>
        <v>Fürth I</v>
      </c>
      <c r="P60" s="181"/>
      <c r="Q60" s="181"/>
      <c r="R60" s="181"/>
      <c r="S60" s="181"/>
      <c r="T60" s="181"/>
      <c r="U60" s="182"/>
      <c r="V60" s="164" t="str">
        <f>C11</f>
        <v>Weiden II</v>
      </c>
      <c r="W60" s="165"/>
      <c r="X60" s="165"/>
      <c r="Y60" s="165"/>
      <c r="Z60" s="166"/>
      <c r="AA60" s="171" t="s">
        <v>109</v>
      </c>
      <c r="AB60" s="172"/>
      <c r="AC60" s="172"/>
      <c r="AD60" s="204"/>
      <c r="AE60" s="202"/>
      <c r="AF60" s="72" t="s">
        <v>21</v>
      </c>
      <c r="AG60" s="202"/>
      <c r="AH60" s="203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</row>
    <row r="61" spans="1:139" s="60" customFormat="1" ht="12.75" customHeight="1">
      <c r="A61" s="86">
        <v>35</v>
      </c>
      <c r="B61" s="193"/>
      <c r="C61" s="193"/>
      <c r="D61" s="197">
        <v>2</v>
      </c>
      <c r="E61" s="197"/>
      <c r="F61" s="79"/>
      <c r="G61" s="167" t="str">
        <f>'Sp-PLanVorr.'!W9</f>
        <v>Gunzenhausen II</v>
      </c>
      <c r="H61" s="167"/>
      <c r="I61" s="167"/>
      <c r="J61" s="167"/>
      <c r="K61" s="167"/>
      <c r="L61" s="167"/>
      <c r="M61" s="63" t="s">
        <v>21</v>
      </c>
      <c r="N61" s="63"/>
      <c r="O61" s="167" t="str">
        <f>'Sp-PLanVorr.'!AC11</f>
        <v>Kahl / Kleinwallstadt</v>
      </c>
      <c r="P61" s="167"/>
      <c r="Q61" s="167"/>
      <c r="R61" s="167"/>
      <c r="S61" s="167"/>
      <c r="T61" s="167"/>
      <c r="U61" s="168"/>
      <c r="V61" s="162" t="str">
        <f>AC10</f>
        <v>Kümmersbruck</v>
      </c>
      <c r="W61" s="162"/>
      <c r="X61" s="162"/>
      <c r="Y61" s="162"/>
      <c r="Z61" s="163"/>
      <c r="AA61" s="169" t="s">
        <v>93</v>
      </c>
      <c r="AB61" s="170"/>
      <c r="AC61" s="170"/>
      <c r="AD61" s="201"/>
      <c r="AE61" s="199"/>
      <c r="AF61" s="64" t="s">
        <v>21</v>
      </c>
      <c r="AG61" s="199"/>
      <c r="AH61" s="20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</row>
    <row r="62" spans="1:139" s="60" customFormat="1" ht="12.75" customHeight="1">
      <c r="A62" s="86">
        <v>36</v>
      </c>
      <c r="B62" s="193"/>
      <c r="C62" s="193"/>
      <c r="D62" s="197">
        <v>3</v>
      </c>
      <c r="E62" s="197"/>
      <c r="F62" s="79"/>
      <c r="G62" s="167" t="str">
        <f>'Sp-PLanVorr.'!W8</f>
        <v>Gunzenhausen I</v>
      </c>
      <c r="H62" s="167"/>
      <c r="I62" s="167"/>
      <c r="J62" s="167"/>
      <c r="K62" s="167"/>
      <c r="L62" s="167"/>
      <c r="M62" s="63" t="s">
        <v>21</v>
      </c>
      <c r="N62" s="63"/>
      <c r="O62" s="167" t="str">
        <f>'Sp-PLanVorr.'!AC9</f>
        <v>Ebern</v>
      </c>
      <c r="P62" s="167"/>
      <c r="Q62" s="167"/>
      <c r="R62" s="167"/>
      <c r="S62" s="167"/>
      <c r="T62" s="167"/>
      <c r="U62" s="168"/>
      <c r="V62" s="173" t="str">
        <f>AC8</f>
        <v>Penzberg</v>
      </c>
      <c r="W62" s="173"/>
      <c r="X62" s="173"/>
      <c r="Y62" s="173"/>
      <c r="Z62" s="174"/>
      <c r="AA62" s="219" t="s">
        <v>88</v>
      </c>
      <c r="AB62" s="220"/>
      <c r="AC62" s="220"/>
      <c r="AD62" s="201"/>
      <c r="AE62" s="199"/>
      <c r="AF62" s="64" t="s">
        <v>21</v>
      </c>
      <c r="AG62" s="199"/>
      <c r="AH62" s="200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</row>
    <row r="63" spans="1:139" s="60" customFormat="1" ht="6" customHeight="1">
      <c r="A63" s="143"/>
      <c r="B63" s="97"/>
      <c r="C63" s="97"/>
      <c r="D63" s="97"/>
      <c r="E63" s="97"/>
      <c r="F63" s="74"/>
      <c r="G63" s="127"/>
      <c r="H63" s="127"/>
      <c r="I63" s="127"/>
      <c r="J63" s="127"/>
      <c r="K63" s="127"/>
      <c r="L63" s="127"/>
      <c r="M63" s="128"/>
      <c r="N63" s="128"/>
      <c r="O63" s="127"/>
      <c r="P63" s="127"/>
      <c r="Q63" s="127"/>
      <c r="R63" s="127"/>
      <c r="S63" s="127"/>
      <c r="T63" s="127"/>
      <c r="U63" s="127"/>
      <c r="V63" s="129"/>
      <c r="W63" s="129"/>
      <c r="X63" s="129"/>
      <c r="Y63" s="129"/>
      <c r="Z63" s="129"/>
      <c r="AA63" s="130"/>
      <c r="AB63" s="131"/>
      <c r="AC63" s="131"/>
      <c r="AD63" s="80"/>
      <c r="AE63" s="80"/>
      <c r="AF63" s="80"/>
      <c r="AG63" s="80"/>
      <c r="AH63" s="8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</row>
    <row r="64" spans="1:139" s="60" customFormat="1" ht="12.75" customHeight="1">
      <c r="A64" s="83">
        <v>37</v>
      </c>
      <c r="B64" s="193" t="s">
        <v>66</v>
      </c>
      <c r="C64" s="193"/>
      <c r="D64" s="198">
        <v>1</v>
      </c>
      <c r="E64" s="198"/>
      <c r="F64" s="77"/>
      <c r="G64" s="181" t="str">
        <f>L8</f>
        <v>Amberg</v>
      </c>
      <c r="H64" s="181"/>
      <c r="I64" s="181"/>
      <c r="J64" s="181"/>
      <c r="K64" s="181"/>
      <c r="L64" s="181"/>
      <c r="M64" s="78" t="s">
        <v>21</v>
      </c>
      <c r="N64" s="78"/>
      <c r="O64" s="181" t="str">
        <f>C10</f>
        <v>Weiden I</v>
      </c>
      <c r="P64" s="181"/>
      <c r="Q64" s="181"/>
      <c r="R64" s="181"/>
      <c r="S64" s="181"/>
      <c r="T64" s="181"/>
      <c r="U64" s="182"/>
      <c r="V64" s="164" t="str">
        <f>C9</f>
        <v>Moosburg II</v>
      </c>
      <c r="W64" s="165"/>
      <c r="X64" s="165"/>
      <c r="Y64" s="165"/>
      <c r="Z64" s="166"/>
      <c r="AA64" s="171" t="s">
        <v>110</v>
      </c>
      <c r="AB64" s="172"/>
      <c r="AC64" s="172"/>
      <c r="AD64" s="204"/>
      <c r="AE64" s="202"/>
      <c r="AF64" s="72" t="s">
        <v>21</v>
      </c>
      <c r="AG64" s="202"/>
      <c r="AH64" s="203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</row>
    <row r="65" spans="1:139" s="60" customFormat="1" ht="12.75" customHeight="1" hidden="1">
      <c r="A65" s="83">
        <v>38</v>
      </c>
      <c r="B65" s="193"/>
      <c r="C65" s="193"/>
      <c r="D65" s="198">
        <v>2</v>
      </c>
      <c r="E65" s="198"/>
      <c r="F65" s="77"/>
      <c r="G65" s="181">
        <f>L11</f>
        <v>0</v>
      </c>
      <c r="H65" s="181"/>
      <c r="I65" s="181"/>
      <c r="J65" s="181"/>
      <c r="K65" s="181"/>
      <c r="L65" s="181"/>
      <c r="M65" s="78" t="s">
        <v>21</v>
      </c>
      <c r="N65" s="78"/>
      <c r="O65" s="181" t="str">
        <f>C11</f>
        <v>Weiden II</v>
      </c>
      <c r="P65" s="181"/>
      <c r="Q65" s="181"/>
      <c r="R65" s="181"/>
      <c r="S65" s="181"/>
      <c r="T65" s="181"/>
      <c r="U65" s="182"/>
      <c r="V65" s="165" t="str">
        <f>L10</f>
        <v>Zirndorf</v>
      </c>
      <c r="W65" s="165"/>
      <c r="X65" s="165"/>
      <c r="Y65" s="165"/>
      <c r="Z65" s="166"/>
      <c r="AA65" s="171"/>
      <c r="AB65" s="172"/>
      <c r="AC65" s="172"/>
      <c r="AD65" s="204"/>
      <c r="AE65" s="202"/>
      <c r="AF65" s="72" t="s">
        <v>21</v>
      </c>
      <c r="AG65" s="202"/>
      <c r="AH65" s="203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s="60" customFormat="1" ht="12.75" customHeight="1">
      <c r="A66" s="86">
        <v>39</v>
      </c>
      <c r="B66" s="193"/>
      <c r="C66" s="193"/>
      <c r="D66" s="197">
        <v>3</v>
      </c>
      <c r="E66" s="197"/>
      <c r="F66" s="79"/>
      <c r="G66" s="167" t="str">
        <f>'Sp-PLanVorr.'!AC8</f>
        <v>Penzberg</v>
      </c>
      <c r="H66" s="167"/>
      <c r="I66" s="167"/>
      <c r="J66" s="167"/>
      <c r="K66" s="167"/>
      <c r="L66" s="167"/>
      <c r="M66" s="63" t="s">
        <v>21</v>
      </c>
      <c r="N66" s="63"/>
      <c r="O66" s="167" t="str">
        <f>'Sp-PLanVorr.'!W10</f>
        <v>Selb / Schönwald</v>
      </c>
      <c r="P66" s="167"/>
      <c r="Q66" s="167"/>
      <c r="R66" s="167"/>
      <c r="S66" s="167"/>
      <c r="T66" s="167"/>
      <c r="U66" s="168"/>
      <c r="V66" s="173" t="str">
        <f>W11</f>
        <v>Fürth II</v>
      </c>
      <c r="W66" s="173"/>
      <c r="X66" s="173"/>
      <c r="Y66" s="173"/>
      <c r="Z66" s="174"/>
      <c r="AA66" s="169" t="s">
        <v>107</v>
      </c>
      <c r="AB66" s="170"/>
      <c r="AC66" s="170"/>
      <c r="AD66" s="201"/>
      <c r="AE66" s="199"/>
      <c r="AF66" s="64" t="s">
        <v>21</v>
      </c>
      <c r="AG66" s="199"/>
      <c r="AH66" s="200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</row>
    <row r="67" spans="1:34" s="61" customFormat="1" ht="60" customHeight="1">
      <c r="A67" s="136"/>
      <c r="B67" s="136"/>
      <c r="C67" s="136"/>
      <c r="D67" s="136"/>
      <c r="E67" s="136"/>
      <c r="F67" s="137"/>
      <c r="G67" s="138"/>
      <c r="H67" s="138"/>
      <c r="I67" s="138"/>
      <c r="J67" s="138"/>
      <c r="K67" s="138"/>
      <c r="L67" s="138"/>
      <c r="M67" s="139"/>
      <c r="N67" s="139"/>
      <c r="O67" s="138"/>
      <c r="P67" s="138"/>
      <c r="Q67" s="138"/>
      <c r="R67" s="138"/>
      <c r="S67" s="138"/>
      <c r="T67" s="138"/>
      <c r="U67" s="138"/>
      <c r="V67" s="140"/>
      <c r="W67" s="140"/>
      <c r="X67" s="140"/>
      <c r="Y67" s="140"/>
      <c r="Z67" s="140"/>
      <c r="AA67" s="141"/>
      <c r="AB67" s="141"/>
      <c r="AC67" s="141"/>
      <c r="AD67" s="142"/>
      <c r="AE67" s="142"/>
      <c r="AF67" s="142"/>
      <c r="AG67" s="142"/>
      <c r="AH67" s="142"/>
    </row>
    <row r="68" spans="1:139" s="60" customFormat="1" ht="12.75" customHeight="1">
      <c r="A68" s="83">
        <v>40</v>
      </c>
      <c r="B68" s="193" t="s">
        <v>67</v>
      </c>
      <c r="C68" s="193"/>
      <c r="D68" s="198">
        <v>1</v>
      </c>
      <c r="E68" s="198"/>
      <c r="F68" s="77"/>
      <c r="G68" s="181" t="str">
        <f>L9</f>
        <v>Fürth I</v>
      </c>
      <c r="H68" s="181"/>
      <c r="I68" s="181"/>
      <c r="J68" s="181"/>
      <c r="K68" s="181"/>
      <c r="L68" s="181"/>
      <c r="M68" s="78" t="s">
        <v>21</v>
      </c>
      <c r="N68" s="78"/>
      <c r="O68" s="181" t="str">
        <f>C9</f>
        <v>Moosburg II</v>
      </c>
      <c r="P68" s="181"/>
      <c r="Q68" s="181"/>
      <c r="R68" s="181"/>
      <c r="S68" s="181"/>
      <c r="T68" s="181"/>
      <c r="U68" s="182"/>
      <c r="V68" s="164" t="str">
        <f>C10</f>
        <v>Weiden I</v>
      </c>
      <c r="W68" s="165"/>
      <c r="X68" s="165"/>
      <c r="Y68" s="165"/>
      <c r="Z68" s="166"/>
      <c r="AA68" s="171" t="s">
        <v>109</v>
      </c>
      <c r="AB68" s="172"/>
      <c r="AC68" s="172"/>
      <c r="AD68" s="204"/>
      <c r="AE68" s="202"/>
      <c r="AF68" s="72" t="s">
        <v>21</v>
      </c>
      <c r="AG68" s="202"/>
      <c r="AH68" s="203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</row>
    <row r="69" spans="1:139" s="60" customFormat="1" ht="12.75" customHeight="1">
      <c r="A69" s="86">
        <v>41</v>
      </c>
      <c r="B69" s="193"/>
      <c r="C69" s="193"/>
      <c r="D69" s="197">
        <v>2</v>
      </c>
      <c r="E69" s="197"/>
      <c r="F69" s="79"/>
      <c r="G69" s="167" t="str">
        <f>'Sp-PLanVorr.'!AC11</f>
        <v>Kahl / Kleinwallstadt</v>
      </c>
      <c r="H69" s="167"/>
      <c r="I69" s="167"/>
      <c r="J69" s="167"/>
      <c r="K69" s="167"/>
      <c r="L69" s="167"/>
      <c r="M69" s="63" t="s">
        <v>21</v>
      </c>
      <c r="N69" s="63"/>
      <c r="O69" s="167" t="str">
        <f>'Sp-PLanVorr.'!W11</f>
        <v>Fürth II</v>
      </c>
      <c r="P69" s="167"/>
      <c r="Q69" s="167"/>
      <c r="R69" s="167"/>
      <c r="S69" s="167"/>
      <c r="T69" s="167"/>
      <c r="U69" s="168"/>
      <c r="V69" s="162" t="str">
        <f>W8</f>
        <v>Gunzenhausen I</v>
      </c>
      <c r="W69" s="162"/>
      <c r="X69" s="162"/>
      <c r="Y69" s="162"/>
      <c r="Z69" s="163"/>
      <c r="AA69" s="169" t="s">
        <v>108</v>
      </c>
      <c r="AB69" s="170"/>
      <c r="AC69" s="170"/>
      <c r="AD69" s="201"/>
      <c r="AE69" s="199"/>
      <c r="AF69" s="64" t="s">
        <v>21</v>
      </c>
      <c r="AG69" s="199"/>
      <c r="AH69" s="200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s="60" customFormat="1" ht="12.75" customHeight="1">
      <c r="A70" s="86">
        <v>42</v>
      </c>
      <c r="B70" s="193"/>
      <c r="C70" s="193"/>
      <c r="D70" s="197">
        <v>3</v>
      </c>
      <c r="E70" s="197"/>
      <c r="F70" s="79"/>
      <c r="G70" s="167" t="str">
        <f>'Sp-PLanVorr.'!AC9</f>
        <v>Ebern</v>
      </c>
      <c r="H70" s="167"/>
      <c r="I70" s="167"/>
      <c r="J70" s="167"/>
      <c r="K70" s="167"/>
      <c r="L70" s="167"/>
      <c r="M70" s="63" t="s">
        <v>21</v>
      </c>
      <c r="N70" s="63"/>
      <c r="O70" s="167" t="str">
        <f>'Sp-PLanVorr.'!W9</f>
        <v>Gunzenhausen II</v>
      </c>
      <c r="P70" s="167"/>
      <c r="Q70" s="167"/>
      <c r="R70" s="167"/>
      <c r="S70" s="167"/>
      <c r="T70" s="167"/>
      <c r="U70" s="168"/>
      <c r="V70" s="173" t="str">
        <f>W10</f>
        <v>Selb / Schönwald</v>
      </c>
      <c r="W70" s="173"/>
      <c r="X70" s="173"/>
      <c r="Y70" s="173"/>
      <c r="Z70" s="174"/>
      <c r="AA70" s="169" t="s">
        <v>84</v>
      </c>
      <c r="AB70" s="170"/>
      <c r="AC70" s="170"/>
      <c r="AD70" s="201"/>
      <c r="AE70" s="199"/>
      <c r="AF70" s="64" t="s">
        <v>21</v>
      </c>
      <c r="AG70" s="199"/>
      <c r="AH70" s="200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</row>
    <row r="71" spans="1:139" s="60" customFormat="1" ht="6" customHeight="1">
      <c r="A71" s="70"/>
      <c r="B71" s="65"/>
      <c r="C71" s="65"/>
      <c r="D71" s="65"/>
      <c r="E71" s="65"/>
      <c r="F71" s="66"/>
      <c r="G71" s="67"/>
      <c r="H71" s="67"/>
      <c r="I71" s="67"/>
      <c r="J71" s="67"/>
      <c r="K71" s="67"/>
      <c r="L71" s="67"/>
      <c r="M71" s="68"/>
      <c r="N71" s="68"/>
      <c r="O71" s="67"/>
      <c r="P71" s="67"/>
      <c r="Q71" s="67"/>
      <c r="R71" s="67"/>
      <c r="S71" s="67"/>
      <c r="T71" s="67"/>
      <c r="U71" s="67"/>
      <c r="V71" s="113"/>
      <c r="W71" s="113"/>
      <c r="X71" s="113"/>
      <c r="Y71" s="113"/>
      <c r="Z71" s="113"/>
      <c r="AA71" s="114"/>
      <c r="AB71" s="115"/>
      <c r="AC71" s="115"/>
      <c r="AD71" s="69"/>
      <c r="AE71" s="69"/>
      <c r="AF71" s="69"/>
      <c r="AG71" s="69"/>
      <c r="AH71" s="7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s="60" customFormat="1" ht="12.75" customHeight="1">
      <c r="A72" s="83">
        <v>43</v>
      </c>
      <c r="B72" s="193" t="s">
        <v>68</v>
      </c>
      <c r="C72" s="193"/>
      <c r="D72" s="198">
        <v>1</v>
      </c>
      <c r="E72" s="198"/>
      <c r="F72" s="77"/>
      <c r="G72" s="181" t="str">
        <f>L10</f>
        <v>Zirndorf</v>
      </c>
      <c r="H72" s="181"/>
      <c r="I72" s="181"/>
      <c r="J72" s="181"/>
      <c r="K72" s="181"/>
      <c r="L72" s="181"/>
      <c r="M72" s="78" t="s">
        <v>21</v>
      </c>
      <c r="N72" s="78"/>
      <c r="O72" s="181" t="str">
        <f>C10</f>
        <v>Weiden I</v>
      </c>
      <c r="P72" s="181"/>
      <c r="Q72" s="181"/>
      <c r="R72" s="181"/>
      <c r="S72" s="181"/>
      <c r="T72" s="181"/>
      <c r="U72" s="182"/>
      <c r="V72" s="164" t="str">
        <f>AC9</f>
        <v>Ebern</v>
      </c>
      <c r="W72" s="165"/>
      <c r="X72" s="165"/>
      <c r="Y72" s="165"/>
      <c r="Z72" s="166"/>
      <c r="AA72" s="171" t="s">
        <v>83</v>
      </c>
      <c r="AB72" s="172"/>
      <c r="AC72" s="172"/>
      <c r="AD72" s="204"/>
      <c r="AE72" s="202"/>
      <c r="AF72" s="72" t="s">
        <v>21</v>
      </c>
      <c r="AG72" s="202"/>
      <c r="AH72" s="203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</row>
    <row r="73" spans="1:139" s="60" customFormat="1" ht="12.75" customHeight="1">
      <c r="A73" s="83">
        <v>44</v>
      </c>
      <c r="B73" s="193"/>
      <c r="C73" s="193"/>
      <c r="D73" s="198">
        <v>2</v>
      </c>
      <c r="E73" s="198"/>
      <c r="F73" s="77"/>
      <c r="G73" s="181" t="str">
        <f>L8</f>
        <v>Amberg</v>
      </c>
      <c r="H73" s="181"/>
      <c r="I73" s="181"/>
      <c r="J73" s="181"/>
      <c r="K73" s="181"/>
      <c r="L73" s="181"/>
      <c r="M73" s="78" t="s">
        <v>21</v>
      </c>
      <c r="N73" s="78"/>
      <c r="O73" s="181" t="str">
        <f>C8</f>
        <v>Moosburg I</v>
      </c>
      <c r="P73" s="181"/>
      <c r="Q73" s="181"/>
      <c r="R73" s="181"/>
      <c r="S73" s="181"/>
      <c r="T73" s="181"/>
      <c r="U73" s="182"/>
      <c r="V73" s="165" t="str">
        <f>C11</f>
        <v>Weiden II</v>
      </c>
      <c r="W73" s="165"/>
      <c r="X73" s="165"/>
      <c r="Y73" s="165"/>
      <c r="Z73" s="166"/>
      <c r="AA73" s="171" t="s">
        <v>109</v>
      </c>
      <c r="AB73" s="172"/>
      <c r="AC73" s="172"/>
      <c r="AD73" s="204"/>
      <c r="AE73" s="202"/>
      <c r="AF73" s="72" t="s">
        <v>21</v>
      </c>
      <c r="AG73" s="202"/>
      <c r="AH73" s="203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s="60" customFormat="1" ht="12.75" customHeight="1">
      <c r="A74" s="86">
        <v>45</v>
      </c>
      <c r="B74" s="193"/>
      <c r="C74" s="193"/>
      <c r="D74" s="197">
        <v>3</v>
      </c>
      <c r="E74" s="197"/>
      <c r="F74" s="79"/>
      <c r="G74" s="167" t="str">
        <f>'Sp-PLanVorr.'!AC10</f>
        <v>Kümmersbruck</v>
      </c>
      <c r="H74" s="167"/>
      <c r="I74" s="167"/>
      <c r="J74" s="167"/>
      <c r="K74" s="167"/>
      <c r="L74" s="167"/>
      <c r="M74" s="63" t="s">
        <v>21</v>
      </c>
      <c r="N74" s="63"/>
      <c r="O74" s="167" t="str">
        <f>'Sp-PLanVorr.'!W10</f>
        <v>Selb / Schönwald</v>
      </c>
      <c r="P74" s="167"/>
      <c r="Q74" s="167"/>
      <c r="R74" s="167"/>
      <c r="S74" s="167"/>
      <c r="T74" s="167"/>
      <c r="U74" s="168"/>
      <c r="V74" s="162" t="str">
        <f>AC8</f>
        <v>Penzberg</v>
      </c>
      <c r="W74" s="162"/>
      <c r="X74" s="162"/>
      <c r="Y74" s="162"/>
      <c r="Z74" s="163"/>
      <c r="AA74" s="169" t="s">
        <v>88</v>
      </c>
      <c r="AB74" s="170"/>
      <c r="AC74" s="170"/>
      <c r="AD74" s="201"/>
      <c r="AE74" s="199"/>
      <c r="AF74" s="64" t="s">
        <v>21</v>
      </c>
      <c r="AG74" s="199"/>
      <c r="AH74" s="200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</row>
    <row r="75" spans="1:139" s="60" customFormat="1" ht="6" customHeight="1">
      <c r="A75" s="70"/>
      <c r="B75" s="65"/>
      <c r="C75" s="65"/>
      <c r="D75" s="65"/>
      <c r="E75" s="65"/>
      <c r="F75" s="66"/>
      <c r="G75" s="67"/>
      <c r="H75" s="67"/>
      <c r="I75" s="67"/>
      <c r="J75" s="67"/>
      <c r="K75" s="67"/>
      <c r="L75" s="67"/>
      <c r="M75" s="68"/>
      <c r="N75" s="68"/>
      <c r="O75" s="67"/>
      <c r="P75" s="67"/>
      <c r="Q75" s="67"/>
      <c r="R75" s="67"/>
      <c r="S75" s="67"/>
      <c r="T75" s="67"/>
      <c r="U75" s="67"/>
      <c r="V75" s="113"/>
      <c r="W75" s="113"/>
      <c r="X75" s="113"/>
      <c r="Y75" s="113"/>
      <c r="Z75" s="113"/>
      <c r="AA75" s="114"/>
      <c r="AB75" s="115"/>
      <c r="AC75" s="115"/>
      <c r="AD75" s="69"/>
      <c r="AE75" s="69"/>
      <c r="AF75" s="69"/>
      <c r="AG75" s="69"/>
      <c r="AH75" s="7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s="60" customFormat="1" ht="12.75" customHeight="1">
      <c r="A76" s="83">
        <v>46</v>
      </c>
      <c r="B76" s="193" t="s">
        <v>69</v>
      </c>
      <c r="C76" s="193"/>
      <c r="D76" s="198">
        <v>1</v>
      </c>
      <c r="E76" s="198"/>
      <c r="F76" s="77"/>
      <c r="G76" s="181" t="str">
        <f>C11</f>
        <v>Weiden II</v>
      </c>
      <c r="H76" s="181"/>
      <c r="I76" s="181"/>
      <c r="J76" s="181"/>
      <c r="K76" s="181"/>
      <c r="L76" s="181"/>
      <c r="M76" s="78" t="s">
        <v>21</v>
      </c>
      <c r="N76" s="78"/>
      <c r="O76" s="181" t="str">
        <f>L9</f>
        <v>Fürth I</v>
      </c>
      <c r="P76" s="181"/>
      <c r="Q76" s="181"/>
      <c r="R76" s="181"/>
      <c r="S76" s="181"/>
      <c r="T76" s="181"/>
      <c r="U76" s="182"/>
      <c r="V76" s="164" t="str">
        <f>L8</f>
        <v>Amberg</v>
      </c>
      <c r="W76" s="165"/>
      <c r="X76" s="165"/>
      <c r="Y76" s="165"/>
      <c r="Z76" s="166"/>
      <c r="AA76" s="171" t="s">
        <v>85</v>
      </c>
      <c r="AB76" s="172"/>
      <c r="AC76" s="172"/>
      <c r="AD76" s="204"/>
      <c r="AE76" s="202"/>
      <c r="AF76" s="72" t="s">
        <v>21</v>
      </c>
      <c r="AG76" s="202"/>
      <c r="AH76" s="203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</row>
    <row r="77" spans="1:139" s="60" customFormat="1" ht="12.75" customHeight="1">
      <c r="A77" s="86">
        <v>47</v>
      </c>
      <c r="B77" s="193"/>
      <c r="C77" s="193"/>
      <c r="D77" s="197">
        <v>2</v>
      </c>
      <c r="E77" s="197"/>
      <c r="F77" s="79"/>
      <c r="G77" s="167" t="str">
        <f>'Sp-PLanVorr.'!AC8</f>
        <v>Penzberg</v>
      </c>
      <c r="H77" s="167"/>
      <c r="I77" s="167"/>
      <c r="J77" s="167"/>
      <c r="K77" s="167"/>
      <c r="L77" s="167"/>
      <c r="M77" s="63" t="s">
        <v>21</v>
      </c>
      <c r="N77" s="63"/>
      <c r="O77" s="167" t="str">
        <f>'Sp-PLanVorr.'!W8</f>
        <v>Gunzenhausen I</v>
      </c>
      <c r="P77" s="167"/>
      <c r="Q77" s="167"/>
      <c r="R77" s="167"/>
      <c r="S77" s="167"/>
      <c r="T77" s="167"/>
      <c r="U77" s="168"/>
      <c r="V77" s="162" t="str">
        <f>AC11</f>
        <v>Kahl / Kleinwallstadt</v>
      </c>
      <c r="W77" s="162"/>
      <c r="X77" s="162"/>
      <c r="Y77" s="162"/>
      <c r="Z77" s="163"/>
      <c r="AA77" s="169" t="s">
        <v>109</v>
      </c>
      <c r="AB77" s="170"/>
      <c r="AC77" s="170"/>
      <c r="AD77" s="201"/>
      <c r="AE77" s="199"/>
      <c r="AF77" s="64" t="s">
        <v>21</v>
      </c>
      <c r="AG77" s="199"/>
      <c r="AH77" s="200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s="60" customFormat="1" ht="12.75" customHeight="1">
      <c r="A78" s="86">
        <v>48</v>
      </c>
      <c r="B78" s="193"/>
      <c r="C78" s="193"/>
      <c r="D78" s="197">
        <v>3</v>
      </c>
      <c r="E78" s="197"/>
      <c r="F78" s="79"/>
      <c r="G78" s="167" t="str">
        <f>'Sp-PLanVorr.'!W11</f>
        <v>Fürth II</v>
      </c>
      <c r="H78" s="167"/>
      <c r="I78" s="167"/>
      <c r="J78" s="167"/>
      <c r="K78" s="167"/>
      <c r="L78" s="167"/>
      <c r="M78" s="63" t="s">
        <v>21</v>
      </c>
      <c r="N78" s="63"/>
      <c r="O78" s="167" t="str">
        <f>'Sp-PLanVorr.'!AC9</f>
        <v>Ebern</v>
      </c>
      <c r="P78" s="167"/>
      <c r="Q78" s="167"/>
      <c r="R78" s="167"/>
      <c r="S78" s="167"/>
      <c r="T78" s="167"/>
      <c r="U78" s="168"/>
      <c r="V78" s="162" t="str">
        <f>W9</f>
        <v>Gunzenhausen II</v>
      </c>
      <c r="W78" s="162"/>
      <c r="X78" s="162"/>
      <c r="Y78" s="162"/>
      <c r="Z78" s="163"/>
      <c r="AA78" s="169" t="s">
        <v>108</v>
      </c>
      <c r="AB78" s="170"/>
      <c r="AC78" s="170"/>
      <c r="AD78" s="201"/>
      <c r="AE78" s="199"/>
      <c r="AF78" s="64" t="s">
        <v>21</v>
      </c>
      <c r="AG78" s="199"/>
      <c r="AH78" s="200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</row>
    <row r="79" spans="1:139" s="60" customFormat="1" ht="6" customHeight="1">
      <c r="A79" s="70"/>
      <c r="B79" s="65"/>
      <c r="C79" s="65"/>
      <c r="D79" s="65"/>
      <c r="E79" s="65"/>
      <c r="F79" s="66"/>
      <c r="G79" s="67"/>
      <c r="H79" s="67"/>
      <c r="I79" s="67"/>
      <c r="J79" s="67"/>
      <c r="K79" s="67"/>
      <c r="L79" s="67"/>
      <c r="M79" s="68"/>
      <c r="N79" s="68"/>
      <c r="O79" s="67"/>
      <c r="P79" s="67"/>
      <c r="Q79" s="67"/>
      <c r="R79" s="67"/>
      <c r="S79" s="67"/>
      <c r="T79" s="67"/>
      <c r="U79" s="67"/>
      <c r="V79" s="113"/>
      <c r="W79" s="113"/>
      <c r="X79" s="113"/>
      <c r="Y79" s="113"/>
      <c r="Z79" s="113"/>
      <c r="AA79" s="114"/>
      <c r="AB79" s="115"/>
      <c r="AC79" s="115"/>
      <c r="AD79" s="69"/>
      <c r="AE79" s="69"/>
      <c r="AF79" s="69"/>
      <c r="AG79" s="69"/>
      <c r="AH79" s="7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s="60" customFormat="1" ht="12.75" customHeight="1" hidden="1">
      <c r="A80" s="83">
        <v>49</v>
      </c>
      <c r="B80" s="193" t="s">
        <v>70</v>
      </c>
      <c r="C80" s="193"/>
      <c r="D80" s="198">
        <v>1</v>
      </c>
      <c r="E80" s="198"/>
      <c r="F80" s="77"/>
      <c r="G80" s="181" t="str">
        <f>C10</f>
        <v>Weiden I</v>
      </c>
      <c r="H80" s="181"/>
      <c r="I80" s="181"/>
      <c r="J80" s="181"/>
      <c r="K80" s="181"/>
      <c r="L80" s="181"/>
      <c r="M80" s="78" t="s">
        <v>21</v>
      </c>
      <c r="N80" s="78"/>
      <c r="O80" s="181">
        <f>L11</f>
        <v>0</v>
      </c>
      <c r="P80" s="181"/>
      <c r="Q80" s="181"/>
      <c r="R80" s="181"/>
      <c r="S80" s="181"/>
      <c r="T80" s="181"/>
      <c r="U80" s="182"/>
      <c r="V80" s="164" t="str">
        <f>C8</f>
        <v>Moosburg I</v>
      </c>
      <c r="W80" s="165"/>
      <c r="X80" s="165"/>
      <c r="Y80" s="165"/>
      <c r="Z80" s="166"/>
      <c r="AA80" s="171"/>
      <c r="AB80" s="172"/>
      <c r="AC80" s="172"/>
      <c r="AD80" s="204"/>
      <c r="AE80" s="202"/>
      <c r="AF80" s="72" t="s">
        <v>21</v>
      </c>
      <c r="AG80" s="202"/>
      <c r="AH80" s="203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</row>
    <row r="81" spans="1:139" s="60" customFormat="1" ht="12.75" customHeight="1">
      <c r="A81" s="83">
        <v>50</v>
      </c>
      <c r="B81" s="193"/>
      <c r="C81" s="193"/>
      <c r="D81" s="198">
        <v>1</v>
      </c>
      <c r="E81" s="198"/>
      <c r="F81" s="77"/>
      <c r="G81" s="181" t="str">
        <f>C9</f>
        <v>Moosburg II</v>
      </c>
      <c r="H81" s="181"/>
      <c r="I81" s="181"/>
      <c r="J81" s="181"/>
      <c r="K81" s="181"/>
      <c r="L81" s="181"/>
      <c r="M81" s="78" t="s">
        <v>21</v>
      </c>
      <c r="N81" s="78"/>
      <c r="O81" s="181" t="str">
        <f>L8</f>
        <v>Amberg</v>
      </c>
      <c r="P81" s="181"/>
      <c r="Q81" s="181"/>
      <c r="R81" s="181"/>
      <c r="S81" s="181"/>
      <c r="T81" s="181"/>
      <c r="U81" s="182"/>
      <c r="V81" s="165" t="str">
        <f>L9</f>
        <v>Fürth I</v>
      </c>
      <c r="W81" s="165"/>
      <c r="X81" s="165"/>
      <c r="Y81" s="165"/>
      <c r="Z81" s="166"/>
      <c r="AA81" s="171" t="s">
        <v>107</v>
      </c>
      <c r="AB81" s="172"/>
      <c r="AC81" s="172"/>
      <c r="AD81" s="204"/>
      <c r="AE81" s="202"/>
      <c r="AF81" s="72" t="s">
        <v>21</v>
      </c>
      <c r="AG81" s="202"/>
      <c r="AH81" s="203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s="60" customFormat="1" ht="12.75" customHeight="1">
      <c r="A82" s="86">
        <v>51</v>
      </c>
      <c r="B82" s="193"/>
      <c r="C82" s="193"/>
      <c r="D82" s="197">
        <v>3</v>
      </c>
      <c r="E82" s="197"/>
      <c r="F82" s="79"/>
      <c r="G82" s="167" t="str">
        <f>'Sp-PLanVorr.'!W10</f>
        <v>Selb / Schönwald</v>
      </c>
      <c r="H82" s="167"/>
      <c r="I82" s="167"/>
      <c r="J82" s="167"/>
      <c r="K82" s="167"/>
      <c r="L82" s="167"/>
      <c r="M82" s="63" t="s">
        <v>21</v>
      </c>
      <c r="N82" s="63"/>
      <c r="O82" s="167" t="str">
        <f>'Sp-PLanVorr.'!AC11</f>
        <v>Kahl / Kleinwallstadt</v>
      </c>
      <c r="P82" s="167"/>
      <c r="Q82" s="167"/>
      <c r="R82" s="167"/>
      <c r="S82" s="167"/>
      <c r="T82" s="167"/>
      <c r="U82" s="168"/>
      <c r="V82" s="162" t="str">
        <f>AC10</f>
        <v>Kümmersbruck</v>
      </c>
      <c r="W82" s="162"/>
      <c r="X82" s="162"/>
      <c r="Y82" s="162"/>
      <c r="Z82" s="163"/>
      <c r="AA82" s="169" t="s">
        <v>93</v>
      </c>
      <c r="AB82" s="170"/>
      <c r="AC82" s="170"/>
      <c r="AD82" s="201"/>
      <c r="AE82" s="199"/>
      <c r="AF82" s="64" t="s">
        <v>21</v>
      </c>
      <c r="AG82" s="199"/>
      <c r="AH82" s="200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</row>
    <row r="83" spans="1:139" s="60" customFormat="1" ht="6" customHeight="1">
      <c r="A83" s="70"/>
      <c r="B83" s="65"/>
      <c r="C83" s="65"/>
      <c r="D83" s="65"/>
      <c r="E83" s="65"/>
      <c r="F83" s="66"/>
      <c r="G83" s="67"/>
      <c r="H83" s="67"/>
      <c r="I83" s="67"/>
      <c r="J83" s="67"/>
      <c r="K83" s="67"/>
      <c r="L83" s="67"/>
      <c r="M83" s="68"/>
      <c r="N83" s="68"/>
      <c r="O83" s="67"/>
      <c r="P83" s="67"/>
      <c r="Q83" s="67"/>
      <c r="R83" s="67"/>
      <c r="S83" s="67"/>
      <c r="T83" s="67"/>
      <c r="U83" s="67"/>
      <c r="V83" s="113"/>
      <c r="W83" s="113"/>
      <c r="X83" s="113"/>
      <c r="Y83" s="113"/>
      <c r="Z83" s="113"/>
      <c r="AA83" s="114"/>
      <c r="AB83" s="115"/>
      <c r="AC83" s="115"/>
      <c r="AD83" s="69"/>
      <c r="AE83" s="69"/>
      <c r="AF83" s="69"/>
      <c r="AG83" s="69"/>
      <c r="AH83" s="7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s="60" customFormat="1" ht="12.75" customHeight="1">
      <c r="A84" s="83">
        <v>52</v>
      </c>
      <c r="B84" s="193" t="s">
        <v>71</v>
      </c>
      <c r="C84" s="193"/>
      <c r="D84" s="198">
        <v>1</v>
      </c>
      <c r="E84" s="198"/>
      <c r="F84" s="77"/>
      <c r="G84" s="181" t="str">
        <f>C8</f>
        <v>Moosburg I</v>
      </c>
      <c r="H84" s="181"/>
      <c r="I84" s="181"/>
      <c r="J84" s="181"/>
      <c r="K84" s="181"/>
      <c r="L84" s="181"/>
      <c r="M84" s="78" t="s">
        <v>21</v>
      </c>
      <c r="N84" s="78"/>
      <c r="O84" s="181" t="str">
        <f>L10</f>
        <v>Zirndorf</v>
      </c>
      <c r="P84" s="181"/>
      <c r="Q84" s="181"/>
      <c r="R84" s="181"/>
      <c r="S84" s="181"/>
      <c r="T84" s="181"/>
      <c r="U84" s="182"/>
      <c r="V84" s="164" t="str">
        <f>W11</f>
        <v>Fürth II</v>
      </c>
      <c r="W84" s="165"/>
      <c r="X84" s="165"/>
      <c r="Y84" s="165"/>
      <c r="Z84" s="166"/>
      <c r="AA84" s="171" t="s">
        <v>107</v>
      </c>
      <c r="AB84" s="172"/>
      <c r="AC84" s="172"/>
      <c r="AD84" s="204"/>
      <c r="AE84" s="202"/>
      <c r="AF84" s="72" t="s">
        <v>21</v>
      </c>
      <c r="AG84" s="202"/>
      <c r="AH84" s="203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</row>
    <row r="85" spans="1:139" s="60" customFormat="1" ht="12.75" customHeight="1">
      <c r="A85" s="86">
        <v>53</v>
      </c>
      <c r="B85" s="193"/>
      <c r="C85" s="193"/>
      <c r="D85" s="197">
        <v>2</v>
      </c>
      <c r="E85" s="197"/>
      <c r="F85" s="79"/>
      <c r="G85" s="167" t="str">
        <f>'Sp-PLanVorr.'!W9</f>
        <v>Gunzenhausen II</v>
      </c>
      <c r="H85" s="167"/>
      <c r="I85" s="167"/>
      <c r="J85" s="167"/>
      <c r="K85" s="167"/>
      <c r="L85" s="167"/>
      <c r="M85" s="63" t="s">
        <v>21</v>
      </c>
      <c r="N85" s="63"/>
      <c r="O85" s="167" t="str">
        <f>'Sp-PLanVorr.'!AC8</f>
        <v>Penzberg</v>
      </c>
      <c r="P85" s="167"/>
      <c r="Q85" s="167"/>
      <c r="R85" s="167"/>
      <c r="S85" s="167"/>
      <c r="T85" s="167"/>
      <c r="U85" s="168"/>
      <c r="V85" s="162" t="str">
        <f>C9</f>
        <v>Moosburg II</v>
      </c>
      <c r="W85" s="162"/>
      <c r="X85" s="162"/>
      <c r="Y85" s="162"/>
      <c r="Z85" s="163"/>
      <c r="AA85" s="169" t="s">
        <v>110</v>
      </c>
      <c r="AB85" s="170"/>
      <c r="AC85" s="170"/>
      <c r="AD85" s="201"/>
      <c r="AE85" s="199"/>
      <c r="AF85" s="64" t="s">
        <v>21</v>
      </c>
      <c r="AG85" s="199"/>
      <c r="AH85" s="200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s="60" customFormat="1" ht="12.75" customHeight="1">
      <c r="A86" s="86">
        <v>54</v>
      </c>
      <c r="B86" s="193"/>
      <c r="C86" s="193"/>
      <c r="D86" s="197">
        <v>3</v>
      </c>
      <c r="E86" s="197"/>
      <c r="F86" s="79"/>
      <c r="G86" s="167" t="str">
        <f>'Sp-PLanVorr.'!W8</f>
        <v>Gunzenhausen I</v>
      </c>
      <c r="H86" s="167"/>
      <c r="I86" s="167"/>
      <c r="J86" s="167"/>
      <c r="K86" s="167"/>
      <c r="L86" s="167"/>
      <c r="M86" s="63" t="s">
        <v>21</v>
      </c>
      <c r="N86" s="63"/>
      <c r="O86" s="167" t="str">
        <f>'Sp-PLanVorr.'!AC10</f>
        <v>Kümmersbruck</v>
      </c>
      <c r="P86" s="167"/>
      <c r="Q86" s="167"/>
      <c r="R86" s="167"/>
      <c r="S86" s="167"/>
      <c r="T86" s="167"/>
      <c r="U86" s="168"/>
      <c r="V86" s="162" t="str">
        <f>AC9</f>
        <v>Ebern</v>
      </c>
      <c r="W86" s="162"/>
      <c r="X86" s="162"/>
      <c r="Y86" s="162"/>
      <c r="Z86" s="163"/>
      <c r="AA86" s="169" t="s">
        <v>83</v>
      </c>
      <c r="AB86" s="170"/>
      <c r="AC86" s="170"/>
      <c r="AD86" s="201"/>
      <c r="AE86" s="199"/>
      <c r="AF86" s="64"/>
      <c r="AG86" s="199"/>
      <c r="AH86" s="200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</row>
    <row r="87" spans="1:139" s="60" customFormat="1" ht="6" customHeight="1">
      <c r="A87" s="85"/>
      <c r="B87" s="84"/>
      <c r="C87" s="84"/>
      <c r="D87" s="65"/>
      <c r="E87" s="65"/>
      <c r="F87" s="66"/>
      <c r="G87" s="67"/>
      <c r="H87" s="67"/>
      <c r="I87" s="67"/>
      <c r="J87" s="67"/>
      <c r="K87" s="67"/>
      <c r="L87" s="67"/>
      <c r="M87" s="68"/>
      <c r="N87" s="68"/>
      <c r="O87" s="67"/>
      <c r="P87" s="67"/>
      <c r="Q87" s="67"/>
      <c r="R87" s="67"/>
      <c r="S87" s="67"/>
      <c r="T87" s="67"/>
      <c r="U87" s="67"/>
      <c r="V87" s="113"/>
      <c r="W87" s="113"/>
      <c r="X87" s="113"/>
      <c r="Y87" s="113"/>
      <c r="Z87" s="113"/>
      <c r="AA87" s="114"/>
      <c r="AB87" s="115"/>
      <c r="AC87" s="115"/>
      <c r="AD87" s="69"/>
      <c r="AE87" s="69"/>
      <c r="AF87" s="69"/>
      <c r="AG87" s="69"/>
      <c r="AH87" s="7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s="60" customFormat="1" ht="12.75" customHeight="1">
      <c r="A88" s="83">
        <v>55</v>
      </c>
      <c r="B88" s="193" t="s">
        <v>72</v>
      </c>
      <c r="C88" s="193"/>
      <c r="D88" s="222">
        <v>1</v>
      </c>
      <c r="E88" s="198"/>
      <c r="F88" s="77"/>
      <c r="G88" s="181" t="str">
        <f>L8</f>
        <v>Amberg</v>
      </c>
      <c r="H88" s="181"/>
      <c r="I88" s="181"/>
      <c r="J88" s="181"/>
      <c r="K88" s="181"/>
      <c r="L88" s="181"/>
      <c r="M88" s="78" t="s">
        <v>21</v>
      </c>
      <c r="N88" s="78"/>
      <c r="O88" s="181" t="str">
        <f>C11</f>
        <v>Weiden II</v>
      </c>
      <c r="P88" s="181"/>
      <c r="Q88" s="181"/>
      <c r="R88" s="181"/>
      <c r="S88" s="181"/>
      <c r="T88" s="181"/>
      <c r="U88" s="182"/>
      <c r="V88" s="165" t="str">
        <f>L10</f>
        <v>Zirndorf</v>
      </c>
      <c r="W88" s="165"/>
      <c r="X88" s="165"/>
      <c r="Y88" s="165"/>
      <c r="Z88" s="166"/>
      <c r="AA88" s="171" t="s">
        <v>87</v>
      </c>
      <c r="AB88" s="172"/>
      <c r="AC88" s="172"/>
      <c r="AD88" s="204"/>
      <c r="AE88" s="202"/>
      <c r="AF88" s="72" t="s">
        <v>21</v>
      </c>
      <c r="AG88" s="202"/>
      <c r="AH88" s="203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</row>
    <row r="89" spans="1:139" s="60" customFormat="1" ht="12.75" customHeight="1">
      <c r="A89" s="86">
        <v>56</v>
      </c>
      <c r="B89" s="193"/>
      <c r="C89" s="193"/>
      <c r="D89" s="221">
        <v>2</v>
      </c>
      <c r="E89" s="197"/>
      <c r="F89" s="79"/>
      <c r="G89" s="167" t="str">
        <f>'Sp-PLanVorr.'!AC8</f>
        <v>Penzberg</v>
      </c>
      <c r="H89" s="167"/>
      <c r="I89" s="167"/>
      <c r="J89" s="167"/>
      <c r="K89" s="167"/>
      <c r="L89" s="167"/>
      <c r="M89" s="63" t="s">
        <v>21</v>
      </c>
      <c r="N89" s="63"/>
      <c r="O89" s="167" t="str">
        <f>'Sp-PLanVorr.'!W11</f>
        <v>Fürth II</v>
      </c>
      <c r="P89" s="167"/>
      <c r="Q89" s="167"/>
      <c r="R89" s="167"/>
      <c r="S89" s="167"/>
      <c r="T89" s="167"/>
      <c r="U89" s="168"/>
      <c r="V89" s="162" t="str">
        <f>W9</f>
        <v>Gunzenhausen II</v>
      </c>
      <c r="W89" s="162"/>
      <c r="X89" s="162"/>
      <c r="Y89" s="162"/>
      <c r="Z89" s="163"/>
      <c r="AA89" s="169" t="s">
        <v>108</v>
      </c>
      <c r="AB89" s="170"/>
      <c r="AC89" s="170"/>
      <c r="AD89" s="201"/>
      <c r="AE89" s="199"/>
      <c r="AF89" s="64" t="s">
        <v>21</v>
      </c>
      <c r="AG89" s="199"/>
      <c r="AH89" s="200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s="60" customFormat="1" ht="6" customHeight="1" thickBot="1">
      <c r="A90" s="87"/>
      <c r="B90" s="88"/>
      <c r="C90" s="88"/>
      <c r="D90" s="88"/>
      <c r="E90" s="88"/>
      <c r="F90" s="89"/>
      <c r="G90" s="90"/>
      <c r="H90" s="90"/>
      <c r="I90" s="90"/>
      <c r="J90" s="90"/>
      <c r="K90" s="90"/>
      <c r="L90" s="90"/>
      <c r="M90" s="91"/>
      <c r="N90" s="91"/>
      <c r="O90" s="90"/>
      <c r="P90" s="90"/>
      <c r="Q90" s="90"/>
      <c r="R90" s="90"/>
      <c r="S90" s="90"/>
      <c r="T90" s="90"/>
      <c r="U90" s="90"/>
      <c r="V90" s="92"/>
      <c r="W90" s="92"/>
      <c r="X90" s="92"/>
      <c r="Y90" s="92"/>
      <c r="Z90" s="92"/>
      <c r="AA90" s="93"/>
      <c r="AB90" s="94"/>
      <c r="AC90" s="94"/>
      <c r="AD90" s="95"/>
      <c r="AE90" s="95"/>
      <c r="AF90" s="95"/>
      <c r="AG90" s="95"/>
      <c r="AH90" s="96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</row>
    <row r="91" spans="1:139" s="60" customFormat="1" ht="12.75" customHeight="1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22"/>
      <c r="AB91" s="6"/>
      <c r="AC91" s="6"/>
      <c r="AD91" s="3"/>
      <c r="AE91" s="3"/>
      <c r="AF91" s="3"/>
      <c r="AG91" s="3"/>
      <c r="AH91" s="3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s="60" customFormat="1" ht="12.75" customHeight="1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22"/>
      <c r="AB92" s="6"/>
      <c r="AC92" s="6"/>
      <c r="AD92" s="3"/>
      <c r="AE92" s="3"/>
      <c r="AF92" s="3"/>
      <c r="AG92" s="3"/>
      <c r="AH92" s="3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</row>
    <row r="93" spans="1:139" s="60" customFormat="1" ht="12.75" customHeight="1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22"/>
      <c r="AB93" s="6"/>
      <c r="AC93" s="6"/>
      <c r="AD93" s="3"/>
      <c r="AE93" s="3"/>
      <c r="AF93" s="3"/>
      <c r="AG93" s="3"/>
      <c r="AH93" s="3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</sheetData>
  <sheetProtection/>
  <mergeCells count="434">
    <mergeCell ref="D30:E30"/>
    <mergeCell ref="G26:L26"/>
    <mergeCell ref="G24:L24"/>
    <mergeCell ref="D26:E26"/>
    <mergeCell ref="D24:E24"/>
    <mergeCell ref="D56:E56"/>
    <mergeCell ref="D44:E44"/>
    <mergeCell ref="D45:E45"/>
    <mergeCell ref="G44:L44"/>
    <mergeCell ref="G45:L45"/>
    <mergeCell ref="B28:C30"/>
    <mergeCell ref="G56:L56"/>
    <mergeCell ref="B40:C42"/>
    <mergeCell ref="D50:E50"/>
    <mergeCell ref="G28:L28"/>
    <mergeCell ref="D18:E18"/>
    <mergeCell ref="D28:E28"/>
    <mergeCell ref="D25:E25"/>
    <mergeCell ref="B20:C22"/>
    <mergeCell ref="D20:E20"/>
    <mergeCell ref="D21:E21"/>
    <mergeCell ref="D22:E22"/>
    <mergeCell ref="AD48:AE48"/>
    <mergeCell ref="AD45:AE45"/>
    <mergeCell ref="D46:E46"/>
    <mergeCell ref="D48:E48"/>
    <mergeCell ref="O46:U46"/>
    <mergeCell ref="AD46:AE46"/>
    <mergeCell ref="G48:L48"/>
    <mergeCell ref="G46:L46"/>
    <mergeCell ref="AA41:AC41"/>
    <mergeCell ref="G30:L30"/>
    <mergeCell ref="D32:E32"/>
    <mergeCell ref="D33:E33"/>
    <mergeCell ref="G32:L32"/>
    <mergeCell ref="G33:L33"/>
    <mergeCell ref="D41:E41"/>
    <mergeCell ref="G41:L41"/>
    <mergeCell ref="G40:L40"/>
    <mergeCell ref="G37:L37"/>
    <mergeCell ref="G57:L57"/>
    <mergeCell ref="O44:U44"/>
    <mergeCell ref="D58:E58"/>
    <mergeCell ref="D42:E42"/>
    <mergeCell ref="D29:E29"/>
    <mergeCell ref="G52:L52"/>
    <mergeCell ref="D52:E52"/>
    <mergeCell ref="G49:L49"/>
    <mergeCell ref="D49:E49"/>
    <mergeCell ref="G42:L42"/>
    <mergeCell ref="G20:L20"/>
    <mergeCell ref="G21:L21"/>
    <mergeCell ref="G17:L17"/>
    <mergeCell ref="G16:L16"/>
    <mergeCell ref="G18:L18"/>
    <mergeCell ref="D65:E65"/>
    <mergeCell ref="G38:L38"/>
    <mergeCell ref="D62:E62"/>
    <mergeCell ref="D40:E40"/>
    <mergeCell ref="D38:E38"/>
    <mergeCell ref="F12:U12"/>
    <mergeCell ref="L9:Q9"/>
    <mergeCell ref="B16:C18"/>
    <mergeCell ref="A13:C13"/>
    <mergeCell ref="B14:C14"/>
    <mergeCell ref="D13:E14"/>
    <mergeCell ref="L10:Q10"/>
    <mergeCell ref="L11:Q11"/>
    <mergeCell ref="D17:E17"/>
    <mergeCell ref="D16:E16"/>
    <mergeCell ref="C11:I11"/>
    <mergeCell ref="C8:I8"/>
    <mergeCell ref="C9:I9"/>
    <mergeCell ref="C10:I10"/>
    <mergeCell ref="G22:L22"/>
    <mergeCell ref="G34:L34"/>
    <mergeCell ref="G25:L25"/>
    <mergeCell ref="G29:L29"/>
    <mergeCell ref="L8:Q8"/>
    <mergeCell ref="O22:U22"/>
    <mergeCell ref="AD24:AE24"/>
    <mergeCell ref="AD22:AE22"/>
    <mergeCell ref="AD36:AE36"/>
    <mergeCell ref="AD28:AE28"/>
    <mergeCell ref="AD25:AE25"/>
    <mergeCell ref="AD30:AE30"/>
    <mergeCell ref="AD26:AE26"/>
    <mergeCell ref="AD32:AE32"/>
    <mergeCell ref="AD34:AE34"/>
    <mergeCell ref="O34:U34"/>
    <mergeCell ref="V34:Z34"/>
    <mergeCell ref="B36:C38"/>
    <mergeCell ref="G36:L36"/>
    <mergeCell ref="D36:E36"/>
    <mergeCell ref="B32:C34"/>
    <mergeCell ref="D37:E37"/>
    <mergeCell ref="D34:E34"/>
    <mergeCell ref="AA53:AC53"/>
    <mergeCell ref="AA46:AC46"/>
    <mergeCell ref="B52:C54"/>
    <mergeCell ref="D54:E54"/>
    <mergeCell ref="G54:L54"/>
    <mergeCell ref="G53:L53"/>
    <mergeCell ref="D53:E53"/>
    <mergeCell ref="B44:C46"/>
    <mergeCell ref="G50:L50"/>
    <mergeCell ref="O50:U50"/>
    <mergeCell ref="G58:L58"/>
    <mergeCell ref="B56:C58"/>
    <mergeCell ref="AD56:AE56"/>
    <mergeCell ref="AD57:AE57"/>
    <mergeCell ref="O56:U56"/>
    <mergeCell ref="V56:Z56"/>
    <mergeCell ref="AA56:AC56"/>
    <mergeCell ref="AD58:AE58"/>
    <mergeCell ref="D57:E57"/>
    <mergeCell ref="O58:U58"/>
    <mergeCell ref="B64:C66"/>
    <mergeCell ref="AD62:AE62"/>
    <mergeCell ref="D60:E60"/>
    <mergeCell ref="G60:L60"/>
    <mergeCell ref="AD60:AE60"/>
    <mergeCell ref="G65:L65"/>
    <mergeCell ref="D61:E61"/>
    <mergeCell ref="AD61:AE61"/>
    <mergeCell ref="G61:L61"/>
    <mergeCell ref="D66:E66"/>
    <mergeCell ref="D64:E64"/>
    <mergeCell ref="G64:L64"/>
    <mergeCell ref="O64:U64"/>
    <mergeCell ref="V64:Z64"/>
    <mergeCell ref="AA64:AC64"/>
    <mergeCell ref="O66:U66"/>
    <mergeCell ref="V66:Z66"/>
    <mergeCell ref="AA66:AC66"/>
    <mergeCell ref="B6:J6"/>
    <mergeCell ref="AD13:AH14"/>
    <mergeCell ref="O16:U16"/>
    <mergeCell ref="V16:Z16"/>
    <mergeCell ref="AA16:AC16"/>
    <mergeCell ref="AG16:AH16"/>
    <mergeCell ref="AD16:AE16"/>
    <mergeCell ref="F13:U14"/>
    <mergeCell ref="V13:Z14"/>
    <mergeCell ref="AA13:AC14"/>
    <mergeCell ref="V22:Z22"/>
    <mergeCell ref="AA22:AC22"/>
    <mergeCell ref="A1:AH1"/>
    <mergeCell ref="A2:AH2"/>
    <mergeCell ref="A3:AH3"/>
    <mergeCell ref="V6:AD6"/>
    <mergeCell ref="A4:AL4"/>
    <mergeCell ref="A5:K5"/>
    <mergeCell ref="AG17:AH17"/>
    <mergeCell ref="O18:U18"/>
    <mergeCell ref="V18:Z18"/>
    <mergeCell ref="AA18:AC18"/>
    <mergeCell ref="AG18:AH18"/>
    <mergeCell ref="AD17:AE17"/>
    <mergeCell ref="AD18:AE18"/>
    <mergeCell ref="V17:Z17"/>
    <mergeCell ref="AA17:AC17"/>
    <mergeCell ref="O17:U17"/>
    <mergeCell ref="AG20:AH20"/>
    <mergeCell ref="O21:U21"/>
    <mergeCell ref="V21:Z21"/>
    <mergeCell ref="AA21:AC21"/>
    <mergeCell ref="AG21:AH21"/>
    <mergeCell ref="AD20:AE20"/>
    <mergeCell ref="O20:U20"/>
    <mergeCell ref="V20:Z20"/>
    <mergeCell ref="AA20:AC20"/>
    <mergeCell ref="AD21:AE21"/>
    <mergeCell ref="AG22:AH22"/>
    <mergeCell ref="B24:C26"/>
    <mergeCell ref="O24:U24"/>
    <mergeCell ref="V24:Z24"/>
    <mergeCell ref="AA24:AC24"/>
    <mergeCell ref="AG24:AH24"/>
    <mergeCell ref="O25:U25"/>
    <mergeCell ref="V25:Z25"/>
    <mergeCell ref="AA25:AC25"/>
    <mergeCell ref="AG25:AH25"/>
    <mergeCell ref="AA26:AC26"/>
    <mergeCell ref="AG26:AH26"/>
    <mergeCell ref="O28:U28"/>
    <mergeCell ref="V28:Z28"/>
    <mergeCell ref="AA28:AC28"/>
    <mergeCell ref="AG28:AH28"/>
    <mergeCell ref="O26:U26"/>
    <mergeCell ref="V26:Z26"/>
    <mergeCell ref="AA29:AC29"/>
    <mergeCell ref="AG29:AH29"/>
    <mergeCell ref="O30:U30"/>
    <mergeCell ref="V30:Z30"/>
    <mergeCell ref="AA30:AC30"/>
    <mergeCell ref="AG30:AH30"/>
    <mergeCell ref="O29:U29"/>
    <mergeCell ref="V29:Z29"/>
    <mergeCell ref="AD29:AE29"/>
    <mergeCell ref="AG32:AH32"/>
    <mergeCell ref="O33:U33"/>
    <mergeCell ref="V33:Z33"/>
    <mergeCell ref="AA33:AC33"/>
    <mergeCell ref="AG33:AH33"/>
    <mergeCell ref="O32:U32"/>
    <mergeCell ref="V32:Z32"/>
    <mergeCell ref="AA32:AC32"/>
    <mergeCell ref="AD33:AE33"/>
    <mergeCell ref="AA34:AC34"/>
    <mergeCell ref="AG34:AH34"/>
    <mergeCell ref="AG36:AH36"/>
    <mergeCell ref="O37:U37"/>
    <mergeCell ref="V37:Z37"/>
    <mergeCell ref="AA37:AC37"/>
    <mergeCell ref="AG37:AH37"/>
    <mergeCell ref="O36:U36"/>
    <mergeCell ref="V36:Z36"/>
    <mergeCell ref="AA36:AC36"/>
    <mergeCell ref="AD37:AE37"/>
    <mergeCell ref="AG38:AH38"/>
    <mergeCell ref="O40:U40"/>
    <mergeCell ref="V40:Z40"/>
    <mergeCell ref="AA40:AC40"/>
    <mergeCell ref="AG40:AH40"/>
    <mergeCell ref="AD38:AE38"/>
    <mergeCell ref="O38:U38"/>
    <mergeCell ref="V38:Z38"/>
    <mergeCell ref="AA38:AC38"/>
    <mergeCell ref="AD40:AE40"/>
    <mergeCell ref="AG41:AH41"/>
    <mergeCell ref="O42:U42"/>
    <mergeCell ref="V42:Z42"/>
    <mergeCell ref="AA42:AC42"/>
    <mergeCell ref="AG42:AH42"/>
    <mergeCell ref="AD42:AE42"/>
    <mergeCell ref="AD41:AE41"/>
    <mergeCell ref="O41:U41"/>
    <mergeCell ref="V41:Z41"/>
    <mergeCell ref="AG49:AH49"/>
    <mergeCell ref="AG44:AH44"/>
    <mergeCell ref="O45:U45"/>
    <mergeCell ref="V45:Z45"/>
    <mergeCell ref="AA45:AC45"/>
    <mergeCell ref="AG45:AH45"/>
    <mergeCell ref="AD44:AE44"/>
    <mergeCell ref="AA44:AC44"/>
    <mergeCell ref="V44:Z44"/>
    <mergeCell ref="V46:Z46"/>
    <mergeCell ref="AD52:AE52"/>
    <mergeCell ref="AG46:AH46"/>
    <mergeCell ref="B48:C50"/>
    <mergeCell ref="O48:U48"/>
    <mergeCell ref="V48:Z48"/>
    <mergeCell ref="AA48:AC48"/>
    <mergeCell ref="AG48:AH48"/>
    <mergeCell ref="O49:U49"/>
    <mergeCell ref="V49:Z49"/>
    <mergeCell ref="AA49:AC49"/>
    <mergeCell ref="O53:U53"/>
    <mergeCell ref="V53:Z53"/>
    <mergeCell ref="AD49:AE49"/>
    <mergeCell ref="V52:Z52"/>
    <mergeCell ref="AA52:AC52"/>
    <mergeCell ref="AG52:AH52"/>
    <mergeCell ref="V50:Z50"/>
    <mergeCell ref="AA50:AC50"/>
    <mergeCell ref="AG50:AH50"/>
    <mergeCell ref="AD50:AE50"/>
    <mergeCell ref="AG56:AH56"/>
    <mergeCell ref="AG58:AH58"/>
    <mergeCell ref="AG53:AH53"/>
    <mergeCell ref="O52:U52"/>
    <mergeCell ref="V54:Z54"/>
    <mergeCell ref="AA54:AC54"/>
    <mergeCell ref="AG54:AH54"/>
    <mergeCell ref="O54:U54"/>
    <mergeCell ref="AD54:AE54"/>
    <mergeCell ref="AD53:AE53"/>
    <mergeCell ref="AG60:AH60"/>
    <mergeCell ref="O61:U61"/>
    <mergeCell ref="V61:Z61"/>
    <mergeCell ref="AA61:AC61"/>
    <mergeCell ref="O57:U57"/>
    <mergeCell ref="V57:Z57"/>
    <mergeCell ref="AA57:AC57"/>
    <mergeCell ref="AG57:AH57"/>
    <mergeCell ref="V58:Z58"/>
    <mergeCell ref="AA58:AC58"/>
    <mergeCell ref="AG61:AH61"/>
    <mergeCell ref="O60:U60"/>
    <mergeCell ref="V60:Z60"/>
    <mergeCell ref="AA60:AC60"/>
    <mergeCell ref="AG62:AH62"/>
    <mergeCell ref="B60:C62"/>
    <mergeCell ref="O62:U62"/>
    <mergeCell ref="V62:Z62"/>
    <mergeCell ref="AA62:AC62"/>
    <mergeCell ref="G62:L62"/>
    <mergeCell ref="AG64:AH64"/>
    <mergeCell ref="O65:U65"/>
    <mergeCell ref="V65:Z65"/>
    <mergeCell ref="AA65:AC65"/>
    <mergeCell ref="AG65:AH65"/>
    <mergeCell ref="AD65:AE65"/>
    <mergeCell ref="AD64:AE64"/>
    <mergeCell ref="B68:C70"/>
    <mergeCell ref="D68:E68"/>
    <mergeCell ref="G68:L68"/>
    <mergeCell ref="O68:U68"/>
    <mergeCell ref="D69:E69"/>
    <mergeCell ref="G69:L69"/>
    <mergeCell ref="O69:U69"/>
    <mergeCell ref="D70:E70"/>
    <mergeCell ref="AD70:AE70"/>
    <mergeCell ref="AG70:AH70"/>
    <mergeCell ref="G70:L70"/>
    <mergeCell ref="O70:U70"/>
    <mergeCell ref="V70:Z70"/>
    <mergeCell ref="AG66:AH66"/>
    <mergeCell ref="AD66:AE66"/>
    <mergeCell ref="G66:L66"/>
    <mergeCell ref="O74:U74"/>
    <mergeCell ref="AG68:AH68"/>
    <mergeCell ref="V69:Z69"/>
    <mergeCell ref="AA69:AC69"/>
    <mergeCell ref="AD69:AE69"/>
    <mergeCell ref="AG69:AH69"/>
    <mergeCell ref="V68:Z68"/>
    <mergeCell ref="AA68:AC68"/>
    <mergeCell ref="AD68:AE68"/>
    <mergeCell ref="AA70:AC70"/>
    <mergeCell ref="AD74:AE74"/>
    <mergeCell ref="B72:C74"/>
    <mergeCell ref="D72:E72"/>
    <mergeCell ref="G72:L72"/>
    <mergeCell ref="O72:U72"/>
    <mergeCell ref="D73:E73"/>
    <mergeCell ref="G73:L73"/>
    <mergeCell ref="O73:U73"/>
    <mergeCell ref="D74:E74"/>
    <mergeCell ref="G74:L74"/>
    <mergeCell ref="D78:E78"/>
    <mergeCell ref="AG72:AH72"/>
    <mergeCell ref="V73:Z73"/>
    <mergeCell ref="AA73:AC73"/>
    <mergeCell ref="AD73:AE73"/>
    <mergeCell ref="AG73:AH73"/>
    <mergeCell ref="V72:Z72"/>
    <mergeCell ref="AA72:AC72"/>
    <mergeCell ref="AD72:AE72"/>
    <mergeCell ref="AA74:AC74"/>
    <mergeCell ref="G78:L78"/>
    <mergeCell ref="O78:U78"/>
    <mergeCell ref="V78:Z78"/>
    <mergeCell ref="B76:C78"/>
    <mergeCell ref="D76:E76"/>
    <mergeCell ref="G76:L76"/>
    <mergeCell ref="O76:U76"/>
    <mergeCell ref="D77:E77"/>
    <mergeCell ref="G77:L77"/>
    <mergeCell ref="O77:U77"/>
    <mergeCell ref="AD77:AE77"/>
    <mergeCell ref="AG77:AH77"/>
    <mergeCell ref="V76:Z76"/>
    <mergeCell ref="AA76:AC76"/>
    <mergeCell ref="AD78:AE78"/>
    <mergeCell ref="AG78:AH78"/>
    <mergeCell ref="G81:L81"/>
    <mergeCell ref="O81:U81"/>
    <mergeCell ref="D82:E82"/>
    <mergeCell ref="G82:L82"/>
    <mergeCell ref="AG74:AH74"/>
    <mergeCell ref="AA78:AC78"/>
    <mergeCell ref="V74:Z74"/>
    <mergeCell ref="AG76:AH76"/>
    <mergeCell ref="V77:Z77"/>
    <mergeCell ref="AA77:AC77"/>
    <mergeCell ref="AA80:AC80"/>
    <mergeCell ref="AD80:AE80"/>
    <mergeCell ref="AA82:AC82"/>
    <mergeCell ref="AD82:AE82"/>
    <mergeCell ref="AD76:AE76"/>
    <mergeCell ref="B80:C82"/>
    <mergeCell ref="D80:E80"/>
    <mergeCell ref="G80:L80"/>
    <mergeCell ref="O80:U80"/>
    <mergeCell ref="D81:E81"/>
    <mergeCell ref="G85:L85"/>
    <mergeCell ref="O85:U85"/>
    <mergeCell ref="D86:E86"/>
    <mergeCell ref="AG80:AH80"/>
    <mergeCell ref="V81:Z81"/>
    <mergeCell ref="AA81:AC81"/>
    <mergeCell ref="AD81:AE81"/>
    <mergeCell ref="AG81:AH81"/>
    <mergeCell ref="V80:Z80"/>
    <mergeCell ref="O82:U82"/>
    <mergeCell ref="AD86:AE86"/>
    <mergeCell ref="AG86:AH86"/>
    <mergeCell ref="G86:L86"/>
    <mergeCell ref="O86:U86"/>
    <mergeCell ref="V86:Z86"/>
    <mergeCell ref="B84:C86"/>
    <mergeCell ref="D84:E84"/>
    <mergeCell ref="G84:L84"/>
    <mergeCell ref="O84:U84"/>
    <mergeCell ref="D85:E85"/>
    <mergeCell ref="AG82:AH82"/>
    <mergeCell ref="AA86:AC86"/>
    <mergeCell ref="V82:Z82"/>
    <mergeCell ref="AG84:AH84"/>
    <mergeCell ref="V85:Z85"/>
    <mergeCell ref="AA85:AC85"/>
    <mergeCell ref="AD85:AE85"/>
    <mergeCell ref="AG85:AH85"/>
    <mergeCell ref="V84:Z84"/>
    <mergeCell ref="AA84:AC84"/>
    <mergeCell ref="AD84:AE84"/>
    <mergeCell ref="B88:C89"/>
    <mergeCell ref="D88:E88"/>
    <mergeCell ref="G88:L88"/>
    <mergeCell ref="O88:U88"/>
    <mergeCell ref="D89:E89"/>
    <mergeCell ref="G89:L89"/>
    <mergeCell ref="O89:U89"/>
    <mergeCell ref="V88:Z88"/>
    <mergeCell ref="AA88:AC88"/>
    <mergeCell ref="AD88:AE88"/>
    <mergeCell ref="AG88:AH88"/>
    <mergeCell ref="V89:Z89"/>
    <mergeCell ref="AA89:AC89"/>
    <mergeCell ref="AD89:AE89"/>
    <mergeCell ref="AG89:AH89"/>
  </mergeCells>
  <printOptions/>
  <pageMargins left="0.3937007874015748" right="0.31496062992125984" top="0.6299212598425197" bottom="0.5905511811023623" header="0.15748031496062992" footer="0.03937007874015748"/>
  <pageSetup horizontalDpi="300" verticalDpi="300" orientation="portrait" paperSize="9" r:id="rId1"/>
  <headerFooter alignWithMargins="0">
    <oddHeader>&amp;C&amp;"Arial Narrow,Standard"&amp;12Behinderten- und Rehabilitations- Sportverband Bayern e.V.
Abt.: Fußballtennis</oddHeader>
    <oddFooter>&amp;L&amp;"Arial Narrow,Standard"&amp;8Erstellt am &amp;D
von Lothar Eismann&amp;R&amp;"Arial Narrow,Standard"&amp;8Seite 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5">
      <selection activeCell="AD43" sqref="AD43"/>
    </sheetView>
  </sheetViews>
  <sheetFormatPr defaultColWidth="11.421875" defaultRowHeight="12.75"/>
  <cols>
    <col min="1" max="1" width="19.140625" style="3" customWidth="1"/>
    <col min="2" max="2" width="3.00390625" style="7" customWidth="1"/>
    <col min="3" max="3" width="1.7109375" style="8" customWidth="1"/>
    <col min="4" max="5" width="3.00390625" style="7" customWidth="1"/>
    <col min="6" max="6" width="1.7109375" style="8" customWidth="1"/>
    <col min="7" max="8" width="3.00390625" style="7" customWidth="1"/>
    <col min="9" max="9" width="1.7109375" style="8" customWidth="1"/>
    <col min="10" max="11" width="3.00390625" style="7" customWidth="1"/>
    <col min="12" max="12" width="1.7109375" style="8" customWidth="1"/>
    <col min="13" max="14" width="3.00390625" style="7" customWidth="1"/>
    <col min="15" max="15" width="1.7109375" style="8" customWidth="1"/>
    <col min="16" max="17" width="3.00390625" style="7" customWidth="1"/>
    <col min="18" max="18" width="1.7109375" style="8" customWidth="1"/>
    <col min="19" max="20" width="3.00390625" style="7" customWidth="1"/>
    <col min="21" max="21" width="1.7109375" style="8" customWidth="1"/>
    <col min="22" max="23" width="3.00390625" style="7" customWidth="1"/>
    <col min="24" max="24" width="1.7109375" style="8" customWidth="1"/>
    <col min="25" max="26" width="3.00390625" style="7" customWidth="1"/>
    <col min="27" max="27" width="1.7109375" style="7" customWidth="1"/>
    <col min="28" max="28" width="3.00390625" style="8" customWidth="1"/>
    <col min="29" max="29" width="3.00390625" style="7" customWidth="1"/>
    <col min="30" max="30" width="1.7109375" style="7" customWidth="1"/>
    <col min="31" max="31" width="3.00390625" style="8" customWidth="1"/>
    <col min="32" max="32" width="3.00390625" style="7" customWidth="1"/>
    <col min="33" max="33" width="1.7109375" style="7" customWidth="1"/>
    <col min="34" max="35" width="3.00390625" style="7" customWidth="1"/>
    <col min="36" max="36" width="1.7109375" style="3" customWidth="1"/>
    <col min="37" max="37" width="3.00390625" style="3" customWidth="1"/>
    <col min="38" max="38" width="3.00390625" style="0" customWidth="1"/>
    <col min="39" max="39" width="1.7109375" style="0" customWidth="1"/>
    <col min="40" max="41" width="3.00390625" style="0" customWidth="1"/>
    <col min="42" max="42" width="1.7109375" style="0" customWidth="1"/>
    <col min="43" max="44" width="3.00390625" style="0" customWidth="1"/>
    <col min="45" max="45" width="1.7109375" style="0" customWidth="1"/>
    <col min="46" max="47" width="3.00390625" style="0" customWidth="1"/>
    <col min="48" max="48" width="1.7109375" style="0" customWidth="1"/>
    <col min="49" max="49" width="3.00390625" style="0" customWidth="1"/>
    <col min="50" max="50" width="4.00390625" style="0" bestFit="1" customWidth="1"/>
    <col min="51" max="51" width="1.7109375" style="0" customWidth="1"/>
    <col min="52" max="52" width="3.8515625" style="0" customWidth="1"/>
    <col min="53" max="53" width="3.00390625" style="0" customWidth="1"/>
    <col min="54" max="54" width="1.7109375" style="0" customWidth="1"/>
    <col min="55" max="55" width="3.00390625" style="0" customWidth="1"/>
    <col min="56" max="56" width="6.28125" style="0" customWidth="1"/>
  </cols>
  <sheetData>
    <row r="1" spans="1:56" s="100" customFormat="1" ht="25.5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6:56" ht="12.75">
      <c r="F2" s="55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X2" s="55"/>
      <c r="Y2" s="56"/>
      <c r="Z2" s="56"/>
      <c r="AA2" s="56"/>
      <c r="AB2" s="55"/>
      <c r="AC2" s="56"/>
      <c r="AD2" s="56"/>
      <c r="AE2" s="55"/>
      <c r="AF2" s="56"/>
      <c r="AG2" s="56"/>
      <c r="AH2" s="56"/>
      <c r="AI2" s="56"/>
      <c r="AJ2" s="54"/>
      <c r="AK2" s="54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ht="12.75">
      <c r="A3" s="256"/>
      <c r="B3" s="256"/>
      <c r="C3" s="256"/>
      <c r="D3" s="256"/>
      <c r="F3" s="55"/>
      <c r="G3" s="56"/>
      <c r="H3" s="56"/>
      <c r="I3" s="55"/>
      <c r="J3" s="56"/>
      <c r="K3" s="56"/>
      <c r="L3" s="55"/>
      <c r="M3" s="56"/>
      <c r="N3" s="56"/>
      <c r="O3" s="55"/>
      <c r="P3" s="56"/>
      <c r="Q3" s="242" t="s">
        <v>76</v>
      </c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54"/>
      <c r="AK3" s="54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ht="12.75">
      <c r="A4" s="256"/>
      <c r="B4" s="256"/>
      <c r="C4" s="256"/>
      <c r="D4" s="256"/>
      <c r="F4" s="55"/>
      <c r="G4" s="56"/>
      <c r="H4" s="56"/>
      <c r="I4" s="55"/>
      <c r="J4" s="56"/>
      <c r="K4" s="56"/>
      <c r="L4" s="55"/>
      <c r="M4" s="56"/>
      <c r="N4" s="56"/>
      <c r="O4" s="55"/>
      <c r="P4" s="56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54"/>
      <c r="AK4" s="54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3.5" thickBot="1">
      <c r="A5" s="256"/>
      <c r="B5" s="256"/>
      <c r="C5" s="256"/>
      <c r="D5" s="256"/>
      <c r="F5" s="55"/>
      <c r="G5" s="56"/>
      <c r="H5" s="56"/>
      <c r="I5" s="55"/>
      <c r="J5" s="56"/>
      <c r="K5" s="56"/>
      <c r="L5" s="55"/>
      <c r="M5" s="56"/>
      <c r="N5" s="56"/>
      <c r="O5" s="55"/>
      <c r="P5" s="56"/>
      <c r="Q5" s="56"/>
      <c r="R5" s="55"/>
      <c r="S5" s="56"/>
      <c r="T5" s="56"/>
      <c r="U5" s="55"/>
      <c r="V5" s="56"/>
      <c r="W5" s="56"/>
      <c r="X5" s="55"/>
      <c r="Y5" s="56"/>
      <c r="Z5" s="56"/>
      <c r="AA5" s="56"/>
      <c r="AB5" s="55"/>
      <c r="AC5" s="56"/>
      <c r="AD5" s="56"/>
      <c r="AE5" s="55"/>
      <c r="AF5" s="56"/>
      <c r="AG5" s="56"/>
      <c r="AH5" s="56"/>
      <c r="AI5" s="56"/>
      <c r="AJ5" s="54"/>
      <c r="AK5" s="54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ht="12.75">
      <c r="A6" s="101"/>
      <c r="B6" s="257" t="s">
        <v>28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9"/>
      <c r="Z6" s="257" t="s">
        <v>29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9"/>
      <c r="AX6" s="257" t="s">
        <v>30</v>
      </c>
      <c r="AY6" s="258"/>
      <c r="AZ6" s="258"/>
      <c r="BA6" s="258"/>
      <c r="BB6" s="258"/>
      <c r="BC6" s="258"/>
      <c r="BD6" s="259"/>
    </row>
    <row r="7" spans="1:56" ht="13.5" thickBot="1">
      <c r="A7" s="102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2"/>
      <c r="Z7" s="260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  <c r="AX7" s="260"/>
      <c r="AY7" s="261"/>
      <c r="AZ7" s="261"/>
      <c r="BA7" s="261"/>
      <c r="BB7" s="261"/>
      <c r="BC7" s="261"/>
      <c r="BD7" s="262"/>
    </row>
    <row r="8" spans="1:56" s="2" customFormat="1" ht="115.5" customHeight="1">
      <c r="A8" s="21"/>
      <c r="B8" s="229" t="str">
        <f>A9</f>
        <v>Moosburg I</v>
      </c>
      <c r="C8" s="229"/>
      <c r="D8" s="230"/>
      <c r="E8" s="229" t="str">
        <f>A11</f>
        <v>Moosburg II</v>
      </c>
      <c r="F8" s="229"/>
      <c r="G8" s="230"/>
      <c r="H8" s="229" t="str">
        <f>A13</f>
        <v>Weiden I</v>
      </c>
      <c r="I8" s="229"/>
      <c r="J8" s="230"/>
      <c r="K8" s="229" t="str">
        <f>A15</f>
        <v>Weiden II</v>
      </c>
      <c r="L8" s="229"/>
      <c r="M8" s="230"/>
      <c r="N8" s="229" t="str">
        <f>A17</f>
        <v>Amberg</v>
      </c>
      <c r="O8" s="229"/>
      <c r="P8" s="230"/>
      <c r="Q8" s="229" t="str">
        <f>A19</f>
        <v>Fürth I</v>
      </c>
      <c r="R8" s="229"/>
      <c r="S8" s="230"/>
      <c r="T8" s="229" t="str">
        <f>A21</f>
        <v>Zirndorf</v>
      </c>
      <c r="U8" s="229"/>
      <c r="V8" s="230"/>
      <c r="W8" s="229">
        <f>A23</f>
        <v>0</v>
      </c>
      <c r="X8" s="229"/>
      <c r="Y8" s="231"/>
      <c r="Z8" s="271" t="str">
        <f>A9</f>
        <v>Moosburg I</v>
      </c>
      <c r="AA8" s="229"/>
      <c r="AB8" s="230"/>
      <c r="AC8" s="229" t="str">
        <f>A11</f>
        <v>Moosburg II</v>
      </c>
      <c r="AD8" s="229"/>
      <c r="AE8" s="230"/>
      <c r="AF8" s="229" t="str">
        <f>A13</f>
        <v>Weiden I</v>
      </c>
      <c r="AG8" s="229"/>
      <c r="AH8" s="230"/>
      <c r="AI8" s="229" t="str">
        <f>A15</f>
        <v>Weiden II</v>
      </c>
      <c r="AJ8" s="229"/>
      <c r="AK8" s="230"/>
      <c r="AL8" s="229" t="str">
        <f>A17</f>
        <v>Amberg</v>
      </c>
      <c r="AM8" s="229"/>
      <c r="AN8" s="230"/>
      <c r="AO8" s="229" t="str">
        <f>A19</f>
        <v>Fürth I</v>
      </c>
      <c r="AP8" s="229"/>
      <c r="AQ8" s="230"/>
      <c r="AR8" s="229" t="str">
        <f>A21</f>
        <v>Zirndorf</v>
      </c>
      <c r="AS8" s="229"/>
      <c r="AT8" s="230"/>
      <c r="AU8" s="229">
        <f>A23</f>
        <v>0</v>
      </c>
      <c r="AV8" s="229"/>
      <c r="AW8" s="231"/>
      <c r="AX8" s="265" t="s">
        <v>23</v>
      </c>
      <c r="AY8" s="266"/>
      <c r="AZ8" s="267"/>
      <c r="BA8" s="268" t="s">
        <v>22</v>
      </c>
      <c r="BB8" s="269"/>
      <c r="BC8" s="270"/>
      <c r="BD8" s="108" t="s">
        <v>24</v>
      </c>
    </row>
    <row r="9" spans="1:56" s="1" customFormat="1" ht="21.75" customHeight="1">
      <c r="A9" s="254" t="str">
        <f>'Sp-PLanVorr.'!C8</f>
        <v>Moosburg I</v>
      </c>
      <c r="B9" s="235" t="s">
        <v>13</v>
      </c>
      <c r="C9" s="236"/>
      <c r="D9" s="237"/>
      <c r="E9" s="16">
        <f>'Sp-PLanVorr.'!AD16</f>
        <v>16</v>
      </c>
      <c r="F9" s="14" t="s">
        <v>21</v>
      </c>
      <c r="G9" s="17">
        <f>'Sp-PLanVorr.'!AG16</f>
        <v>17</v>
      </c>
      <c r="H9" s="16">
        <f>'Sp-PLanVorr.'!AD36</f>
        <v>18</v>
      </c>
      <c r="I9" s="14" t="s">
        <v>21</v>
      </c>
      <c r="J9" s="17">
        <f>'Sp-PLanVorr.'!AG36</f>
        <v>13</v>
      </c>
      <c r="K9" s="16">
        <f>'Sp-PLanVorr.'!AG25</f>
        <v>30</v>
      </c>
      <c r="L9" s="14" t="s">
        <v>21</v>
      </c>
      <c r="M9" s="17">
        <f>'Sp-PLanVorr.'!AD25</f>
        <v>7</v>
      </c>
      <c r="N9" s="16">
        <f>'Sp-PLanVorr.'!AG73</f>
        <v>22</v>
      </c>
      <c r="O9" s="14" t="s">
        <v>21</v>
      </c>
      <c r="P9" s="17">
        <f>'Sp-PLanVorr.'!AD73</f>
        <v>15</v>
      </c>
      <c r="Q9" s="16">
        <f>'Sp-PLanVorr.'!AD60</f>
        <v>17</v>
      </c>
      <c r="R9" s="14" t="s">
        <v>21</v>
      </c>
      <c r="S9" s="17">
        <f>'Sp-PLanVorr.'!AG60</f>
        <v>9</v>
      </c>
      <c r="T9" s="16">
        <f>'Sp-PLanVorr.'!AD84</f>
        <v>19</v>
      </c>
      <c r="U9" s="14" t="s">
        <v>21</v>
      </c>
      <c r="V9" s="17">
        <f>'Sp-PLanVorr.'!AG84</f>
        <v>7</v>
      </c>
      <c r="W9" s="16">
        <f>'Sp-PLanVorr.'!AG49</f>
        <v>0</v>
      </c>
      <c r="X9" s="14" t="s">
        <v>21</v>
      </c>
      <c r="Y9" s="18">
        <f>'Sp-PLanVorr.'!AD49</f>
        <v>0</v>
      </c>
      <c r="Z9" s="249" t="s">
        <v>13</v>
      </c>
      <c r="AA9" s="236"/>
      <c r="AB9" s="237"/>
      <c r="AC9" s="16">
        <f>'Sp-PLanRückr.'!AD16</f>
        <v>0</v>
      </c>
      <c r="AD9" s="14" t="s">
        <v>21</v>
      </c>
      <c r="AE9" s="17">
        <f>'Sp-PLanRückr.'!AG16</f>
        <v>0</v>
      </c>
      <c r="AF9" s="16">
        <f>'Sp-PLanRückr.'!AD36</f>
        <v>0</v>
      </c>
      <c r="AG9" s="14" t="s">
        <v>21</v>
      </c>
      <c r="AH9" s="17">
        <f>'Sp-PLanRückr.'!AG36</f>
        <v>0</v>
      </c>
      <c r="AI9" s="16">
        <f>'Sp-PLanRückr.'!AG25</f>
        <v>0</v>
      </c>
      <c r="AJ9" s="14" t="s">
        <v>21</v>
      </c>
      <c r="AK9" s="17">
        <f>'Sp-PLanRückr.'!AD25</f>
        <v>0</v>
      </c>
      <c r="AL9" s="16">
        <f>'Sp-PLanRückr.'!AG73</f>
        <v>0</v>
      </c>
      <c r="AM9" s="14" t="s">
        <v>21</v>
      </c>
      <c r="AN9" s="17">
        <f>'Sp-PLanRückr.'!AD73</f>
        <v>0</v>
      </c>
      <c r="AO9" s="16">
        <f>'Sp-PLanRückr.'!AD60</f>
        <v>0</v>
      </c>
      <c r="AP9" s="14" t="s">
        <v>21</v>
      </c>
      <c r="AQ9" s="17">
        <f>'Sp-PLanRückr.'!AG60</f>
        <v>0</v>
      </c>
      <c r="AR9" s="16">
        <f>'Sp-PLanRückr.'!AD84</f>
        <v>0</v>
      </c>
      <c r="AS9" s="14" t="s">
        <v>21</v>
      </c>
      <c r="AT9" s="17">
        <f>'Sp-PLanRückr.'!AG84</f>
        <v>0</v>
      </c>
      <c r="AU9" s="16">
        <f>'Sp-PLanRückr.'!AG49</f>
        <v>0</v>
      </c>
      <c r="AV9" s="14" t="s">
        <v>21</v>
      </c>
      <c r="AW9" s="18">
        <f>'Sp-PLanRückr.'!AD49</f>
        <v>0</v>
      </c>
      <c r="AX9" s="111">
        <f>SUM(B9,E9,H9,K9,N9,Q9,T9,W9,Z9,AC9,AF9,AI9,AL9,AO9,AR9,AU9)</f>
        <v>122</v>
      </c>
      <c r="AY9" s="109" t="s">
        <v>21</v>
      </c>
      <c r="AZ9" s="110">
        <f>SUM(D9,G9,J9,M9,P9,S9,Y9,AB9,AE9,V9,AH9,AK9,AN9,AQ9,AT9,AW9)</f>
        <v>68</v>
      </c>
      <c r="BA9" s="16">
        <f>SUM(B10,E10,H10,K10,N10,Q10,T10,W10,Z10,AC10,AF10,AI10,AL10,AO10,AR10,AU10)</f>
        <v>15</v>
      </c>
      <c r="BB9" s="14" t="s">
        <v>21</v>
      </c>
      <c r="BC9" s="17">
        <f>SUM(D10,G10,J10,M10,P10,S10,V10,Y10,AB10,AE10,AH10,AK10,AN10,AQ10,AT10,AW10)</f>
        <v>3</v>
      </c>
      <c r="BD9" s="243"/>
    </row>
    <row r="10" spans="1:56" s="1" customFormat="1" ht="21.75" customHeight="1">
      <c r="A10" s="255"/>
      <c r="B10" s="238" t="s">
        <v>22</v>
      </c>
      <c r="C10" s="239"/>
      <c r="D10" s="240"/>
      <c r="E10" s="16">
        <f>IF(E9&gt;G9,3,IF(E9+G9=0,0,IF(E9=G9,1,0)))</f>
        <v>0</v>
      </c>
      <c r="F10" s="14" t="s">
        <v>21</v>
      </c>
      <c r="G10" s="17">
        <f>IF(G9&gt;E9,3,IF(G9+E9=0,0,IF(G9=E9,1,0)))</f>
        <v>3</v>
      </c>
      <c r="H10" s="16">
        <f>IF(H9&gt;J9,3,IF(H9+J9=0,0,IF(H9=J9,1,0)))</f>
        <v>3</v>
      </c>
      <c r="I10" s="14" t="s">
        <v>21</v>
      </c>
      <c r="J10" s="17">
        <f>IF(J9&gt;H9,3,IF(J9+H9=0,0,IF(J9=H9,1,0)))</f>
        <v>0</v>
      </c>
      <c r="K10" s="16">
        <f>IF(K9&gt;M9,3,IF(K9+M9=0,0,IF(K9=M9,1,0)))</f>
        <v>3</v>
      </c>
      <c r="L10" s="14" t="s">
        <v>21</v>
      </c>
      <c r="M10" s="17">
        <f>IF(M9&gt;K9,3,IF(M9+K9=0,0,IF(M9=K9,1,0)))</f>
        <v>0</v>
      </c>
      <c r="N10" s="16">
        <f>IF(N9&gt;P9,3,IF(N9+P9=0,0,IF(N9=P9,1,0)))</f>
        <v>3</v>
      </c>
      <c r="O10" s="14" t="s">
        <v>21</v>
      </c>
      <c r="P10" s="17">
        <f>IF(P9&gt;N9,3,IF(P9+N9=0,0,IF(P9=N9,1,0)))</f>
        <v>0</v>
      </c>
      <c r="Q10" s="16">
        <f>IF(Q9&gt;S9,3,IF(Q9+S9=0,0,IF(Q9=S9,1,0)))</f>
        <v>3</v>
      </c>
      <c r="R10" s="14" t="s">
        <v>21</v>
      </c>
      <c r="S10" s="17">
        <f>IF(S9&gt;Q9,3,IF(S9+Q9=0,0,IF(S9=Q9,1,0)))</f>
        <v>0</v>
      </c>
      <c r="T10" s="16">
        <f>IF(T9&gt;V9,3,IF(T9+V9=0,0,IF(T9=V9,1,0)))</f>
        <v>3</v>
      </c>
      <c r="U10" s="14" t="s">
        <v>21</v>
      </c>
      <c r="V10" s="17">
        <f>IF(V9&gt;T9,3,IF(V9+T9=0,0,IF(V9=T9,1,0)))</f>
        <v>0</v>
      </c>
      <c r="W10" s="16">
        <f>IF(W9&gt;Y9,3,IF(W9+Y9=0,0,IF(W9=Y9,1,0)))</f>
        <v>0</v>
      </c>
      <c r="X10" s="14" t="s">
        <v>21</v>
      </c>
      <c r="Y10" s="18">
        <f>IF(Y9&gt;W9,3,IF(Y9+W9=0,0,IF(Y9=W9,1,0)))</f>
        <v>0</v>
      </c>
      <c r="Z10" s="253" t="s">
        <v>22</v>
      </c>
      <c r="AA10" s="239"/>
      <c r="AB10" s="240"/>
      <c r="AC10" s="16">
        <f>IF(AC9&gt;AE9,3,IF(AC9+AE9=0,0,IF(AC9=AE9,1,0)))</f>
        <v>0</v>
      </c>
      <c r="AD10" s="14" t="s">
        <v>21</v>
      </c>
      <c r="AE10" s="17">
        <f>IF(AE9&gt;AC9,3,IF(AE9+AC9=0,0,IF(AE9=AC9,1,0)))</f>
        <v>0</v>
      </c>
      <c r="AF10" s="16">
        <f>IF(AF9&gt;AH9,3,IF(AF9+AH9=0,0,IF(AF9=AH9,1,0)))</f>
        <v>0</v>
      </c>
      <c r="AG10" s="14" t="s">
        <v>21</v>
      </c>
      <c r="AH10" s="17">
        <f>IF(AH9&gt;AF9,3,IF(AH9+AF9=0,0,IF(AH9=AF9,1,0)))</f>
        <v>0</v>
      </c>
      <c r="AI10" s="16">
        <f>IF(AI9&gt;AK9,3,IF(AI9+AK9=0,0,IF(AI9=AK9,1,0)))</f>
        <v>0</v>
      </c>
      <c r="AJ10" s="14" t="s">
        <v>21</v>
      </c>
      <c r="AK10" s="17">
        <f>IF(AK9&gt;AI9,3,IF(AK9+AI9=0,0,IF(AK9=AI9,1,0)))</f>
        <v>0</v>
      </c>
      <c r="AL10" s="16">
        <f>IF(AL9&gt;AN9,3,IF(AL9+AN9=0,0,IF(AL9=AN9,1,0)))</f>
        <v>0</v>
      </c>
      <c r="AM10" s="14" t="s">
        <v>21</v>
      </c>
      <c r="AN10" s="17">
        <f>IF(AN9&gt;AL9,3,IF(AN9+AL9=0,0,IF(AN9=AL9,1,0)))</f>
        <v>0</v>
      </c>
      <c r="AO10" s="16">
        <f>IF(AO9&gt;AQ9,3,IF(AO9+AQ9=0,0,IF(AO9=AQ9,1,0)))</f>
        <v>0</v>
      </c>
      <c r="AP10" s="14" t="s">
        <v>21</v>
      </c>
      <c r="AQ10" s="17">
        <f>IF(AQ9&gt;AO9,3,IF(AQ9+AO9=0,0,IF(AQ9=AO9,1,0)))</f>
        <v>0</v>
      </c>
      <c r="AR10" s="16">
        <f>IF(AR9&gt;AT9,3,IF(AR9+AT9=0,0,IF(AR9=AT9,1,0)))</f>
        <v>0</v>
      </c>
      <c r="AS10" s="14" t="s">
        <v>21</v>
      </c>
      <c r="AT10" s="17">
        <f>IF(AT9&gt;AR9,3,IF(AT9+AR9=0,0,IF(AT9=AR9,1,0)))</f>
        <v>0</v>
      </c>
      <c r="AU10" s="16">
        <f>IF(AU9&gt;AW9,3,IF(AU9+AW9=0,0,IF(AU9=AW9,1,0)))</f>
        <v>0</v>
      </c>
      <c r="AV10" s="14" t="s">
        <v>21</v>
      </c>
      <c r="AW10" s="17">
        <f>IF(AW9&gt;AU9,3,IF(AW9+AU9=0,0,IF(AW9=AU9,1,0)))</f>
        <v>0</v>
      </c>
      <c r="AX10" s="226">
        <f>AX9-AZ9</f>
        <v>54</v>
      </c>
      <c r="AY10" s="227"/>
      <c r="AZ10" s="228"/>
      <c r="BA10" s="232">
        <f>BA9-BC9</f>
        <v>12</v>
      </c>
      <c r="BB10" s="233"/>
      <c r="BC10" s="234"/>
      <c r="BD10" s="245"/>
    </row>
    <row r="11" spans="1:56" s="2" customFormat="1" ht="21.75" customHeight="1">
      <c r="A11" s="254" t="str">
        <f>'Sp-PLanVorr.'!C9</f>
        <v>Moosburg II</v>
      </c>
      <c r="B11" s="16">
        <f>'Sp-PLanVorr.'!AG16</f>
        <v>17</v>
      </c>
      <c r="C11" s="14" t="s">
        <v>21</v>
      </c>
      <c r="D11" s="17">
        <f>'Sp-PLanVorr.'!AD16</f>
        <v>16</v>
      </c>
      <c r="E11" s="235" t="s">
        <v>13</v>
      </c>
      <c r="F11" s="236"/>
      <c r="G11" s="237"/>
      <c r="H11" s="16">
        <f>'Sp-PLanVorr.'!AD28</f>
        <v>17</v>
      </c>
      <c r="I11" s="14" t="s">
        <v>21</v>
      </c>
      <c r="J11" s="17">
        <f>'Sp-PLanVorr.'!AG28</f>
        <v>18</v>
      </c>
      <c r="K11" s="16">
        <f>'Sp-PLanVorr.'!AG44</f>
        <v>31</v>
      </c>
      <c r="L11" s="14" t="s">
        <v>21</v>
      </c>
      <c r="M11" s="17">
        <f>'Sp-PLanVorr.'!AD44</f>
        <v>9</v>
      </c>
      <c r="N11" s="16">
        <f>'Sp-PLanVorr.'!AD81</f>
        <v>27</v>
      </c>
      <c r="O11" s="14" t="s">
        <v>21</v>
      </c>
      <c r="P11" s="17">
        <f>'Sp-PLanVorr.'!AG81</f>
        <v>13</v>
      </c>
      <c r="Q11" s="16">
        <f>'Sp-PLanVorr.'!AG68</f>
        <v>25</v>
      </c>
      <c r="R11" s="14" t="s">
        <v>21</v>
      </c>
      <c r="S11" s="17">
        <f>'Sp-PLanVorr.'!AD68</f>
        <v>14</v>
      </c>
      <c r="T11" s="16">
        <f>'Sp-PLanVorr.'!AD40</f>
        <v>28</v>
      </c>
      <c r="U11" s="14" t="s">
        <v>21</v>
      </c>
      <c r="V11" s="17">
        <f>'Sp-PLanVorr.'!AG40</f>
        <v>17</v>
      </c>
      <c r="W11" s="16">
        <f>'Sp-PLanVorr.'!AD57</f>
        <v>0</v>
      </c>
      <c r="X11" s="14" t="s">
        <v>21</v>
      </c>
      <c r="Y11" s="18">
        <f>'Sp-PLanVorr.'!AG57</f>
        <v>0</v>
      </c>
      <c r="Z11" s="19">
        <f>'Sp-PLanRückr.'!AG16</f>
        <v>0</v>
      </c>
      <c r="AA11" s="14" t="s">
        <v>21</v>
      </c>
      <c r="AB11" s="17">
        <f>'Sp-PLanRückr.'!AD16</f>
        <v>0</v>
      </c>
      <c r="AC11" s="235" t="s">
        <v>13</v>
      </c>
      <c r="AD11" s="236"/>
      <c r="AE11" s="237"/>
      <c r="AF11" s="16">
        <f>'Sp-PLanRückr.'!AD28</f>
        <v>0</v>
      </c>
      <c r="AG11" s="14" t="s">
        <v>21</v>
      </c>
      <c r="AH11" s="17">
        <f>'Sp-PLanRückr.'!AG28</f>
        <v>0</v>
      </c>
      <c r="AI11" s="16">
        <f>'Sp-PLanRückr.'!AG44</f>
        <v>0</v>
      </c>
      <c r="AJ11" s="14" t="s">
        <v>21</v>
      </c>
      <c r="AK11" s="17">
        <f>'Sp-PLanRückr.'!AD44</f>
        <v>0</v>
      </c>
      <c r="AL11" s="16">
        <f>'Sp-PLanRückr.'!AD81</f>
        <v>0</v>
      </c>
      <c r="AM11" s="14" t="s">
        <v>21</v>
      </c>
      <c r="AN11" s="17">
        <f>'Sp-PLanRückr.'!AG81</f>
        <v>0</v>
      </c>
      <c r="AO11" s="16">
        <f>'Sp-PLanRückr.'!AG68</f>
        <v>0</v>
      </c>
      <c r="AP11" s="14" t="s">
        <v>21</v>
      </c>
      <c r="AQ11" s="17">
        <f>'Sp-PLanRückr.'!AD68</f>
        <v>0</v>
      </c>
      <c r="AR11" s="16">
        <f>'Sp-PLanRückr.'!AD40</f>
        <v>0</v>
      </c>
      <c r="AS11" s="14" t="s">
        <v>21</v>
      </c>
      <c r="AT11" s="17">
        <f>'Sp-PLanRückr.'!AG40</f>
        <v>0</v>
      </c>
      <c r="AU11" s="16">
        <f>'Sp-PLanRückr.'!AD57</f>
        <v>0</v>
      </c>
      <c r="AV11" s="14" t="s">
        <v>21</v>
      </c>
      <c r="AW11" s="18">
        <f>'Sp-PLanRückr.'!AG57</f>
        <v>0</v>
      </c>
      <c r="AX11" s="111">
        <f>SUM(B11,E11,H11,K11,N11,Q11,T11,W11,Z11,AC11,AF11,AI11,AL11,AO11,AR11,AU11)</f>
        <v>145</v>
      </c>
      <c r="AY11" s="109" t="s">
        <v>21</v>
      </c>
      <c r="AZ11" s="110">
        <f>SUM(D11,G11,J11,M11,P11,S11,Y11,AB11,AE11,V11,AH11,AK11,AN11,AQ11,AT11,AW11)</f>
        <v>87</v>
      </c>
      <c r="BA11" s="16">
        <f>SUM(B12,E12,H12,K12,N12,Q12,T12,W12,Z12,AC12,AF12,AI12,AL12,AO12,AR12,AU12)</f>
        <v>15</v>
      </c>
      <c r="BB11" s="14" t="s">
        <v>21</v>
      </c>
      <c r="BC11" s="17">
        <f>SUM(D12,G12,J12,M12,P12,S12,V12,Y12,AB12,AE12,AH12,AK12,AN12,AQ12,AT12,AW12)</f>
        <v>3</v>
      </c>
      <c r="BD11" s="243"/>
    </row>
    <row r="12" spans="1:56" s="2" customFormat="1" ht="21.75" customHeight="1">
      <c r="A12" s="255"/>
      <c r="B12" s="16">
        <f>IF(B11&gt;D11,3,IF(B11+D11=0,0,IF(B11=D11,1,0)))</f>
        <v>3</v>
      </c>
      <c r="C12" s="14" t="s">
        <v>21</v>
      </c>
      <c r="D12" s="17">
        <f>IF(D11&gt;B11,3,IF(D11+B11=0,0,IF(D11=B11,1,0)))</f>
        <v>0</v>
      </c>
      <c r="E12" s="238" t="s">
        <v>22</v>
      </c>
      <c r="F12" s="239"/>
      <c r="G12" s="240"/>
      <c r="H12" s="16">
        <f>IF(H11&gt;J11,3,IF(H11+J11=0,0,IF(H11=J11,1,0)))</f>
        <v>0</v>
      </c>
      <c r="I12" s="14" t="s">
        <v>21</v>
      </c>
      <c r="J12" s="17">
        <f>IF(J11&gt;H11,3,IF(J11+H11=0,0,IF(J11=H11,1,0)))</f>
        <v>3</v>
      </c>
      <c r="K12" s="16">
        <f>IF(K11&gt;M11,3,IF(K11+M11=0,0,IF(K11=M11,1,0)))</f>
        <v>3</v>
      </c>
      <c r="L12" s="14" t="s">
        <v>21</v>
      </c>
      <c r="M12" s="17">
        <f>IF(M11&gt;K11,3,IF(M11+K11=0,0,IF(M11=K11,1,0)))</f>
        <v>0</v>
      </c>
      <c r="N12" s="16">
        <f>IF(N11&gt;P11,3,IF(N11+P11=0,0,IF(N11=P11,1,0)))</f>
        <v>3</v>
      </c>
      <c r="O12" s="14" t="s">
        <v>21</v>
      </c>
      <c r="P12" s="17">
        <f>IF(P11&gt;N11,3,IF(P11+N11=0,0,IF(P11=N11,1,0)))</f>
        <v>0</v>
      </c>
      <c r="Q12" s="16">
        <f>IF(Q11&gt;S11,3,IF(Q11+S11=0,0,IF(Q11=S11,1,0)))</f>
        <v>3</v>
      </c>
      <c r="R12" s="14" t="s">
        <v>21</v>
      </c>
      <c r="S12" s="17">
        <f>IF(S11&gt;Q11,3,IF(S11+Q11=0,0,IF(S11=Q11,1,0)))</f>
        <v>0</v>
      </c>
      <c r="T12" s="16">
        <f>IF(T11&gt;V11,3,IF(T11+V11=0,0,IF(T11=V11,1,0)))</f>
        <v>3</v>
      </c>
      <c r="U12" s="14" t="s">
        <v>21</v>
      </c>
      <c r="V12" s="17">
        <f>IF(V11&gt;T11,3,IF(V11+T11=0,0,IF(V11=T11,1,0)))</f>
        <v>0</v>
      </c>
      <c r="W12" s="16">
        <f>IF(W11&gt;Y11,3,IF(W11+Y11=0,0,IF(W11=Y11,1,0)))</f>
        <v>0</v>
      </c>
      <c r="X12" s="14" t="s">
        <v>21</v>
      </c>
      <c r="Y12" s="18">
        <f>IF(Y11&gt;W11,3,IF(Y11+W11=0,0,IF(Y11=W11,1,0)))</f>
        <v>0</v>
      </c>
      <c r="Z12" s="19">
        <f>IF(Z11&gt;AB11,3,IF(Z11+AB11=0,0,IF(Z11=AB11,1,0)))</f>
        <v>0</v>
      </c>
      <c r="AA12" s="14" t="s">
        <v>21</v>
      </c>
      <c r="AB12" s="17">
        <f>IF(AB11&gt;Z11,3,IF(AB11+Z11=0,0,IF(AB11=Z11,1,0)))</f>
        <v>0</v>
      </c>
      <c r="AC12" s="238" t="s">
        <v>22</v>
      </c>
      <c r="AD12" s="239"/>
      <c r="AE12" s="240"/>
      <c r="AF12" s="16">
        <f>IF(AF11&gt;AH11,3,IF(AF11+AH11=0,0,IF(AF11=AH11,1,0)))</f>
        <v>0</v>
      </c>
      <c r="AG12" s="14" t="s">
        <v>21</v>
      </c>
      <c r="AH12" s="17">
        <f>IF(AH11&gt;AF11,3,IF(AH11+AF11=0,0,IF(AH11=AF11,1,0)))</f>
        <v>0</v>
      </c>
      <c r="AI12" s="16">
        <f>IF(AI11&gt;AK11,3,IF(AI11+AK11=0,0,IF(AI11=AK11,1,0)))</f>
        <v>0</v>
      </c>
      <c r="AJ12" s="14" t="s">
        <v>21</v>
      </c>
      <c r="AK12" s="17">
        <f>IF(AK11&gt;AI11,3,IF(AK11+AI11=0,0,IF(AK11=AI11,1,0)))</f>
        <v>0</v>
      </c>
      <c r="AL12" s="16">
        <f>IF(AL11&gt;AN11,3,IF(AL11+AN11=0,0,IF(AL11=AN11,1,0)))</f>
        <v>0</v>
      </c>
      <c r="AM12" s="14" t="s">
        <v>21</v>
      </c>
      <c r="AN12" s="17">
        <f>IF(AN11&gt;AL11,3,IF(AN11+AL11=0,0,IF(AN11=AL11,1,0)))</f>
        <v>0</v>
      </c>
      <c r="AO12" s="16">
        <f>IF(AO11&gt;AQ11,3,IF(AO11+AQ11=0,0,IF(AO11=AQ11,1,0)))</f>
        <v>0</v>
      </c>
      <c r="AP12" s="14" t="s">
        <v>21</v>
      </c>
      <c r="AQ12" s="17">
        <f>IF(AQ11&gt;AO11,3,IF(AQ11+AO11=0,0,IF(AQ11=AO11,1,0)))</f>
        <v>0</v>
      </c>
      <c r="AR12" s="16">
        <f>IF(AR11&gt;AT11,3,IF(AR11+AT11=0,0,IF(AR11=AT11,1,0)))</f>
        <v>0</v>
      </c>
      <c r="AS12" s="14" t="s">
        <v>21</v>
      </c>
      <c r="AT12" s="17">
        <f>IF(AT11&gt;AR11,3,IF(AT11+AR11=0,0,IF(AT11=AR11,1,0)))</f>
        <v>0</v>
      </c>
      <c r="AU12" s="16">
        <f>IF(AU11&gt;AW11,3,IF(AU11+AW11=0,0,IF(AU11=AW11,1,0)))</f>
        <v>0</v>
      </c>
      <c r="AV12" s="14" t="s">
        <v>21</v>
      </c>
      <c r="AW12" s="17">
        <f>IF(AW11&gt;AU11,3,IF(AW11+AU11=0,0,IF(AW11=AU11,1,0)))</f>
        <v>0</v>
      </c>
      <c r="AX12" s="226">
        <f>AX11-AZ11</f>
        <v>58</v>
      </c>
      <c r="AY12" s="227"/>
      <c r="AZ12" s="228"/>
      <c r="BA12" s="232">
        <f>BA11-BC11</f>
        <v>12</v>
      </c>
      <c r="BB12" s="233"/>
      <c r="BC12" s="234"/>
      <c r="BD12" s="245"/>
    </row>
    <row r="13" spans="1:56" s="2" customFormat="1" ht="21.75" customHeight="1">
      <c r="A13" s="254" t="str">
        <f>'Sp-PLanVorr.'!C10</f>
        <v>Weiden I</v>
      </c>
      <c r="B13" s="16">
        <f>'Sp-PLanVorr.'!AG36</f>
        <v>13</v>
      </c>
      <c r="C13" s="14" t="s">
        <v>21</v>
      </c>
      <c r="D13" s="17">
        <f>'Sp-PLanVorr.'!AD36</f>
        <v>18</v>
      </c>
      <c r="E13" s="16">
        <f>'Sp-PLanVorr.'!AG28</f>
        <v>18</v>
      </c>
      <c r="F13" s="14" t="s">
        <v>21</v>
      </c>
      <c r="G13" s="17">
        <f>'Sp-PLanVorr.'!AD28</f>
        <v>17</v>
      </c>
      <c r="H13" s="235" t="s">
        <v>13</v>
      </c>
      <c r="I13" s="236"/>
      <c r="J13" s="237"/>
      <c r="K13" s="16">
        <f>'Sp-PLanVorr.'!AD17</f>
        <v>24</v>
      </c>
      <c r="L13" s="14" t="s">
        <v>21</v>
      </c>
      <c r="M13" s="17">
        <f>'Sp-PLanVorr.'!AG17</f>
        <v>8</v>
      </c>
      <c r="N13" s="16">
        <f>'Sp-PLanVorr.'!AG64</f>
        <v>20</v>
      </c>
      <c r="O13" s="14" t="s">
        <v>21</v>
      </c>
      <c r="P13" s="17">
        <f>'Sp-PLanVorr.'!AD64</f>
        <v>16</v>
      </c>
      <c r="Q13" s="16">
        <f>'Sp-PLanVorr.'!AD52</f>
        <v>18</v>
      </c>
      <c r="R13" s="14" t="s">
        <v>21</v>
      </c>
      <c r="S13" s="17">
        <f>'Sp-PLanVorr.'!AG52</f>
        <v>13</v>
      </c>
      <c r="T13" s="16">
        <f>'Sp-PLanVorr.'!AG72</f>
        <v>22</v>
      </c>
      <c r="U13" s="14" t="s">
        <v>21</v>
      </c>
      <c r="V13" s="17">
        <f>'Sp-PLanVorr.'!AD72</f>
        <v>12</v>
      </c>
      <c r="W13" s="16">
        <f>'Sp-PLanVorr.'!AD80</f>
        <v>0</v>
      </c>
      <c r="X13" s="14" t="s">
        <v>21</v>
      </c>
      <c r="Y13" s="18">
        <f>'Sp-PLanVorr.'!AG80</f>
        <v>0</v>
      </c>
      <c r="Z13" s="19">
        <f>'Sp-PLanRückr.'!AG36</f>
        <v>0</v>
      </c>
      <c r="AA13" s="14" t="s">
        <v>21</v>
      </c>
      <c r="AB13" s="17">
        <f>'Sp-PLanRückr.'!AD36</f>
        <v>0</v>
      </c>
      <c r="AC13" s="16">
        <f>'Sp-PLanRückr.'!AG28</f>
        <v>0</v>
      </c>
      <c r="AD13" s="14" t="s">
        <v>21</v>
      </c>
      <c r="AE13" s="17">
        <f>'Sp-PLanRückr.'!AD28</f>
        <v>0</v>
      </c>
      <c r="AF13" s="235" t="s">
        <v>13</v>
      </c>
      <c r="AG13" s="236"/>
      <c r="AH13" s="237"/>
      <c r="AI13" s="16">
        <f>'Sp-PLanRückr.'!AD17</f>
        <v>0</v>
      </c>
      <c r="AJ13" s="14" t="s">
        <v>21</v>
      </c>
      <c r="AK13" s="17">
        <f>'Sp-PLanRückr.'!AG17</f>
        <v>0</v>
      </c>
      <c r="AL13" s="16">
        <f>'Sp-PLanRückr.'!AG64</f>
        <v>0</v>
      </c>
      <c r="AM13" s="14" t="s">
        <v>21</v>
      </c>
      <c r="AN13" s="17">
        <f>'Sp-PLanRückr.'!AD64</f>
        <v>0</v>
      </c>
      <c r="AO13" s="16">
        <f>'Sp-PLanRückr.'!AD52</f>
        <v>0</v>
      </c>
      <c r="AP13" s="14" t="s">
        <v>21</v>
      </c>
      <c r="AQ13" s="17">
        <f>'Sp-PLanRückr.'!AG52</f>
        <v>0</v>
      </c>
      <c r="AR13" s="16">
        <f>'Sp-PLanRückr.'!AG72</f>
        <v>0</v>
      </c>
      <c r="AS13" s="14" t="s">
        <v>21</v>
      </c>
      <c r="AT13" s="17">
        <f>'Sp-PLanRückr.'!AD72</f>
        <v>0</v>
      </c>
      <c r="AU13" s="16">
        <f>'Sp-PLanRückr.'!AD80</f>
        <v>0</v>
      </c>
      <c r="AV13" s="14" t="s">
        <v>21</v>
      </c>
      <c r="AW13" s="18">
        <f>'Sp-PLanRückr.'!AG80</f>
        <v>0</v>
      </c>
      <c r="AX13" s="111">
        <f>SUM(B13,E13,H13,K13,N13,Q13,T13,W13,Z13,AC13,AF13,AI13,AL13,AO13,AR13,AU13)</f>
        <v>115</v>
      </c>
      <c r="AY13" s="109" t="s">
        <v>21</v>
      </c>
      <c r="AZ13" s="110">
        <f>SUM(D13,G13,J13,M13,P13,S13,Y13,AB13,AE13,V13,AH13,AK13,AN13,AQ13,AT13,AW13)</f>
        <v>84</v>
      </c>
      <c r="BA13" s="16">
        <f>SUM(B14,E14,H14,K14,N14,Q14,T14,W14,Z14,AC14,AF14,AI14,AL14,AO14,AR14,AU14)</f>
        <v>15</v>
      </c>
      <c r="BB13" s="14" t="s">
        <v>21</v>
      </c>
      <c r="BC13" s="17">
        <f>SUM(D14,G14,J14,M14,P14,S14,V14,Y14,AB14,AE14,AH14,AK14,AN14,AQ14,AT14,AW14)</f>
        <v>3</v>
      </c>
      <c r="BD13" s="243"/>
    </row>
    <row r="14" spans="1:56" s="2" customFormat="1" ht="21.75" customHeight="1">
      <c r="A14" s="255"/>
      <c r="B14" s="16">
        <f>IF(B13&gt;D13,3,IF(B13+D13=0,0,IF(B13=D13,1,0)))</f>
        <v>0</v>
      </c>
      <c r="C14" s="14" t="s">
        <v>21</v>
      </c>
      <c r="D14" s="17">
        <f>IF(D13&gt;B13,3,IF(D13+B13=0,0,IF(D13=B13,1,0)))</f>
        <v>3</v>
      </c>
      <c r="E14" s="16">
        <f>IF(E13&gt;G13,3,IF(E13+G13=0,0,IF(E13=G13,1,0)))</f>
        <v>3</v>
      </c>
      <c r="F14" s="14" t="s">
        <v>21</v>
      </c>
      <c r="G14" s="17">
        <f>IF(G13&gt;E13,3,IF(G13+E13=0,0,IF(G13=E13,1,0)))</f>
        <v>0</v>
      </c>
      <c r="H14" s="238" t="s">
        <v>22</v>
      </c>
      <c r="I14" s="239"/>
      <c r="J14" s="240"/>
      <c r="K14" s="16">
        <f>IF(K13&gt;M13,3,IF(K13+M13=0,0,IF(K13=M13,1,0)))</f>
        <v>3</v>
      </c>
      <c r="L14" s="14" t="s">
        <v>21</v>
      </c>
      <c r="M14" s="17">
        <f>IF(M13&gt;K13,3,IF(M13+K13=0,0,IF(M13=K13,1,0)))</f>
        <v>0</v>
      </c>
      <c r="N14" s="16">
        <f>IF(N13&gt;P13,3,IF(N13+P13=0,0,IF(N13=P13,1,0)))</f>
        <v>3</v>
      </c>
      <c r="O14" s="14" t="s">
        <v>21</v>
      </c>
      <c r="P14" s="17">
        <f>IF(P13&gt;N13,3,IF(P13+N13=0,0,IF(P13=N13,1,0)))</f>
        <v>0</v>
      </c>
      <c r="Q14" s="16">
        <f>IF(Q13&gt;S13,3,IF(Q13+S13=0,0,IF(Q13=S13,1,0)))</f>
        <v>3</v>
      </c>
      <c r="R14" s="14" t="s">
        <v>21</v>
      </c>
      <c r="S14" s="17">
        <f>IF(S13&gt;Q13,3,IF(S13+Q13=0,0,IF(S13=Q13,1,0)))</f>
        <v>0</v>
      </c>
      <c r="T14" s="16">
        <f>IF(T13&gt;V13,3,IF(T13+V13=0,0,IF(T13=V13,1,0)))</f>
        <v>3</v>
      </c>
      <c r="U14" s="14" t="s">
        <v>21</v>
      </c>
      <c r="V14" s="17">
        <f>IF(V13&gt;T13,3,IF(V13+T13=0,0,IF(V13=T13,1,0)))</f>
        <v>0</v>
      </c>
      <c r="W14" s="16">
        <f>IF(W13&gt;Y13,3,IF(W13+Y13=0,0,IF(W13=Y13,1,0)))</f>
        <v>0</v>
      </c>
      <c r="X14" s="14" t="s">
        <v>21</v>
      </c>
      <c r="Y14" s="18">
        <f>IF(Y13&gt;W13,3,IF(Y13+W13=0,0,IF(Y13=W13,1,0)))</f>
        <v>0</v>
      </c>
      <c r="Z14" s="19">
        <f>IF(Z13&gt;AB13,3,IF(Z13+AB13=0,0,IF(Z13=AB13,1,0)))</f>
        <v>0</v>
      </c>
      <c r="AA14" s="14" t="s">
        <v>21</v>
      </c>
      <c r="AB14" s="17">
        <f>IF(AB13&gt;Z13,3,IF(AB13+Z13=0,0,IF(AB13=Z13,1,0)))</f>
        <v>0</v>
      </c>
      <c r="AC14" s="16">
        <f>IF(AC13&gt;AE13,3,IF(AC13+AE13=0,0,IF(AC13=AE13,1,0)))</f>
        <v>0</v>
      </c>
      <c r="AD14" s="14" t="s">
        <v>21</v>
      </c>
      <c r="AE14" s="17">
        <f>IF(AE13&gt;AC13,3,IF(AE13+AC13=0,0,IF(AE13=AC13,1,0)))</f>
        <v>0</v>
      </c>
      <c r="AF14" s="238" t="s">
        <v>22</v>
      </c>
      <c r="AG14" s="239"/>
      <c r="AH14" s="240"/>
      <c r="AI14" s="16">
        <f>IF(AI13&gt;AK13,3,IF(AI13+AK13=0,0,IF(AI13=AK13,1,0)))</f>
        <v>0</v>
      </c>
      <c r="AJ14" s="14" t="s">
        <v>21</v>
      </c>
      <c r="AK14" s="17">
        <f>IF(AK13&gt;AI13,3,IF(AK13+AI13=0,0,IF(AK13=AI13,1,0)))</f>
        <v>0</v>
      </c>
      <c r="AL14" s="16">
        <f>IF(AL13&gt;AN13,3,IF(AL13+AN13=0,0,IF(AL13=AN13,1,0)))</f>
        <v>0</v>
      </c>
      <c r="AM14" s="14" t="s">
        <v>21</v>
      </c>
      <c r="AN14" s="17">
        <f>IF(AN13&gt;AL13,3,IF(AN13+AL13=0,0,IF(AN13=AL13,1,0)))</f>
        <v>0</v>
      </c>
      <c r="AO14" s="16">
        <f>IF(AO13&gt;AQ13,3,IF(AO13+AQ13=0,0,IF(AO13=AQ13,1,0)))</f>
        <v>0</v>
      </c>
      <c r="AP14" s="14" t="s">
        <v>21</v>
      </c>
      <c r="AQ14" s="17">
        <f>IF(AQ13&gt;AO13,3,IF(AQ13+AO13=0,0,IF(AQ13=AO13,1,0)))</f>
        <v>0</v>
      </c>
      <c r="AR14" s="16">
        <f>IF(AR13&gt;AT13,3,IF(AR13+AT13=0,0,IF(AR13=AT13,1,0)))</f>
        <v>0</v>
      </c>
      <c r="AS14" s="14" t="s">
        <v>21</v>
      </c>
      <c r="AT14" s="17">
        <f>IF(AT13&gt;AR13,3,IF(AT13+AR13=0,0,IF(AT13=AR13,1,0)))</f>
        <v>0</v>
      </c>
      <c r="AU14" s="16">
        <f>IF(AU13&gt;AW13,3,IF(AU13+AW13=0,0,IF(AU13=AW13,1,0)))</f>
        <v>0</v>
      </c>
      <c r="AV14" s="14" t="s">
        <v>21</v>
      </c>
      <c r="AW14" s="17">
        <f>IF(AW13&gt;AU13,3,IF(AW13+AU13=0,0,IF(AW13=AU13,1,0)))</f>
        <v>0</v>
      </c>
      <c r="AX14" s="226">
        <f>AX13-AZ13</f>
        <v>31</v>
      </c>
      <c r="AY14" s="227"/>
      <c r="AZ14" s="228"/>
      <c r="BA14" s="232">
        <f>BA13-BC13</f>
        <v>12</v>
      </c>
      <c r="BB14" s="233"/>
      <c r="BC14" s="234"/>
      <c r="BD14" s="245"/>
    </row>
    <row r="15" spans="1:56" s="2" customFormat="1" ht="21.75" customHeight="1">
      <c r="A15" s="254" t="str">
        <f>'Sp-PLanVorr.'!C11</f>
        <v>Weiden II</v>
      </c>
      <c r="B15" s="16">
        <f>'Sp-PLanVorr.'!AD25</f>
        <v>7</v>
      </c>
      <c r="C15" s="14" t="s">
        <v>21</v>
      </c>
      <c r="D15" s="17">
        <f>'Sp-PLanVorr.'!AG25</f>
        <v>30</v>
      </c>
      <c r="E15" s="16">
        <f>'Sp-PLanVorr.'!AD44</f>
        <v>9</v>
      </c>
      <c r="F15" s="14" t="s">
        <v>21</v>
      </c>
      <c r="G15" s="17">
        <f>'Sp-PLanVorr.'!AG44</f>
        <v>31</v>
      </c>
      <c r="H15" s="16">
        <f>'Sp-PLanVorr.'!AG17</f>
        <v>8</v>
      </c>
      <c r="I15" s="14" t="s">
        <v>21</v>
      </c>
      <c r="J15" s="17">
        <f>'Sp-PLanVorr.'!AD17</f>
        <v>24</v>
      </c>
      <c r="K15" s="235" t="s">
        <v>13</v>
      </c>
      <c r="L15" s="236"/>
      <c r="M15" s="237"/>
      <c r="N15" s="16">
        <f>'Sp-PLanVorr.'!AG88</f>
        <v>9</v>
      </c>
      <c r="O15" s="14" t="s">
        <v>21</v>
      </c>
      <c r="P15" s="17">
        <f>'Sp-PLanVorr.'!AD88</f>
        <v>26</v>
      </c>
      <c r="Q15" s="16">
        <f>'Sp-PLanVorr.'!AD76</f>
        <v>17</v>
      </c>
      <c r="R15" s="14" t="s">
        <v>21</v>
      </c>
      <c r="S15" s="17">
        <f>'Sp-PLanVorr.'!AG76</f>
        <v>13</v>
      </c>
      <c r="T15" s="16">
        <f>'Sp-PLanVorr.'!AD56</f>
        <v>18</v>
      </c>
      <c r="U15" s="14" t="s">
        <v>21</v>
      </c>
      <c r="V15" s="17">
        <f>'Sp-PLanVorr.'!AG56</f>
        <v>13</v>
      </c>
      <c r="W15" s="16">
        <f>'Sp-PLanVorr.'!AG65</f>
        <v>0</v>
      </c>
      <c r="X15" s="14" t="s">
        <v>21</v>
      </c>
      <c r="Y15" s="18">
        <f>'Sp-PLanVorr.'!AD65</f>
        <v>0</v>
      </c>
      <c r="Z15" s="19">
        <f>'Sp-PLanRückr.'!AD25</f>
        <v>0</v>
      </c>
      <c r="AA15" s="14" t="s">
        <v>21</v>
      </c>
      <c r="AB15" s="17">
        <f>'Sp-PLanRückr.'!AG25</f>
        <v>0</v>
      </c>
      <c r="AC15" s="16">
        <f>'Sp-PLanRückr.'!AD44</f>
        <v>0</v>
      </c>
      <c r="AD15" s="14" t="s">
        <v>21</v>
      </c>
      <c r="AE15" s="17">
        <f>'Sp-PLanRückr.'!AG44</f>
        <v>0</v>
      </c>
      <c r="AF15" s="16">
        <f>'Sp-PLanRückr.'!AG17</f>
        <v>0</v>
      </c>
      <c r="AG15" s="14" t="s">
        <v>21</v>
      </c>
      <c r="AH15" s="17">
        <f>'Sp-PLanRückr.'!AD17</f>
        <v>0</v>
      </c>
      <c r="AI15" s="235" t="s">
        <v>13</v>
      </c>
      <c r="AJ15" s="236"/>
      <c r="AK15" s="237"/>
      <c r="AL15" s="16">
        <f>'Sp-PLanRückr.'!AG88</f>
        <v>0</v>
      </c>
      <c r="AM15" s="14" t="s">
        <v>21</v>
      </c>
      <c r="AN15" s="17">
        <f>'Sp-PLanRückr.'!AD88</f>
        <v>0</v>
      </c>
      <c r="AO15" s="16">
        <f>'Sp-PLanRückr.'!AD76</f>
        <v>0</v>
      </c>
      <c r="AP15" s="14" t="s">
        <v>21</v>
      </c>
      <c r="AQ15" s="17">
        <f>'Sp-PLanRückr.'!AG76</f>
        <v>0</v>
      </c>
      <c r="AR15" s="16">
        <f>'Sp-PLanRückr.'!AD56</f>
        <v>0</v>
      </c>
      <c r="AS15" s="14" t="s">
        <v>21</v>
      </c>
      <c r="AT15" s="17">
        <f>'Sp-PLanRückr.'!AG56</f>
        <v>0</v>
      </c>
      <c r="AU15" s="16">
        <f>'Sp-PLanRückr.'!AG65</f>
        <v>0</v>
      </c>
      <c r="AV15" s="14" t="s">
        <v>21</v>
      </c>
      <c r="AW15" s="18">
        <f>'Sp-PLanRückr.'!AD65</f>
        <v>0</v>
      </c>
      <c r="AX15" s="111">
        <f>SUM(B15,E15,H15,K15,N15,Q15,T15,W15,Z15,AC15,AF15,AI15,AL15,AO15,AR15,AU15)</f>
        <v>68</v>
      </c>
      <c r="AY15" s="109" t="s">
        <v>21</v>
      </c>
      <c r="AZ15" s="110">
        <f>SUM(D15,G15,J15,M15,P15,S15,Y15,AB15,AE15,V15,AH15,AK15,AN15,AQ15,AT15,AW15)</f>
        <v>137</v>
      </c>
      <c r="BA15" s="16">
        <f>SUM(B16,E16,H16,K16,N16,Q16,T16,W16,Z16,AC16,AF16,AI16,AL16,AO16,AR16,AU16)</f>
        <v>6</v>
      </c>
      <c r="BB15" s="14" t="s">
        <v>21</v>
      </c>
      <c r="BC15" s="17">
        <f>SUM(D16,G16,J16,M16,P16,S16,V16,Y16,AB16,AE16,AH16,AK16,AN16,AQ16,AT16,AW16)</f>
        <v>12</v>
      </c>
      <c r="BD15" s="243"/>
    </row>
    <row r="16" spans="1:56" s="2" customFormat="1" ht="21.75" customHeight="1">
      <c r="A16" s="255"/>
      <c r="B16" s="16">
        <f>IF(B15&gt;D15,3,IF(B15+D15=0,0,IF(B15=D15,1,0)))</f>
        <v>0</v>
      </c>
      <c r="C16" s="14" t="s">
        <v>21</v>
      </c>
      <c r="D16" s="17">
        <f>IF(D15&gt;B15,3,IF(D15+B15=0,0,IF(D15=B15,1,0)))</f>
        <v>3</v>
      </c>
      <c r="E16" s="16">
        <f>IF(E15&gt;G15,3,IF(E15+G15=0,0,IF(E15=G15,1,0)))</f>
        <v>0</v>
      </c>
      <c r="F16" s="14" t="s">
        <v>21</v>
      </c>
      <c r="G16" s="17">
        <f>IF(G15&gt;E15,3,IF(G15+E15=0,0,IF(G15=E15,1,0)))</f>
        <v>3</v>
      </c>
      <c r="H16" s="16">
        <f>IF(H15&gt;J15,3,IF(H15+J15=0,0,IF(H15=J15,1,0)))</f>
        <v>0</v>
      </c>
      <c r="I16" s="14" t="s">
        <v>21</v>
      </c>
      <c r="J16" s="17">
        <f>IF(J15&gt;H15,3,IF(J15+H15=0,0,IF(J15=H15,1,0)))</f>
        <v>3</v>
      </c>
      <c r="K16" s="238" t="s">
        <v>22</v>
      </c>
      <c r="L16" s="239"/>
      <c r="M16" s="240"/>
      <c r="N16" s="16">
        <f>IF(N15&gt;P15,3,IF(N15+P15=0,0,IF(N15=P15,1,0)))</f>
        <v>0</v>
      </c>
      <c r="O16" s="14" t="s">
        <v>21</v>
      </c>
      <c r="P16" s="17">
        <f>IF(P15&gt;N15,3,IF(P15+N15=0,0,IF(P15=N15,1,0)))</f>
        <v>3</v>
      </c>
      <c r="Q16" s="16">
        <f>IF(Q15&gt;S15,3,IF(Q15+S15=0,0,IF(Q15=S15,1,0)))</f>
        <v>3</v>
      </c>
      <c r="R16" s="14" t="s">
        <v>21</v>
      </c>
      <c r="S16" s="17">
        <f>IF(S15&gt;Q15,3,IF(S15+Q15=0,0,IF(S15=Q15,1,0)))</f>
        <v>0</v>
      </c>
      <c r="T16" s="16">
        <f>IF(T15&gt;V15,3,IF(T15+V15=0,0,IF(T15=V15,1,0)))</f>
        <v>3</v>
      </c>
      <c r="U16" s="14" t="s">
        <v>21</v>
      </c>
      <c r="V16" s="17">
        <f>IF(V15&gt;T15,3,IF(V15+T15=0,0,IF(V15=T15,1,0)))</f>
        <v>0</v>
      </c>
      <c r="W16" s="16">
        <f>IF(W15&gt;Y15,3,IF(W15+Y15=0,0,IF(W15=Y15,1,0)))</f>
        <v>0</v>
      </c>
      <c r="X16" s="14" t="s">
        <v>21</v>
      </c>
      <c r="Y16" s="18">
        <f>IF(Y15&gt;W15,3,IF(Y15+W15=0,0,IF(Y15=W15,1,0)))</f>
        <v>0</v>
      </c>
      <c r="Z16" s="19">
        <f>IF(Z15&gt;AB15,3,IF(Z15+AB15=0,0,IF(Z15=AB15,1,0)))</f>
        <v>0</v>
      </c>
      <c r="AA16" s="14" t="s">
        <v>21</v>
      </c>
      <c r="AB16" s="17">
        <f>IF(AB15&gt;Z15,3,IF(AB15+Z15=0,0,IF(AB15=Z15,1,0)))</f>
        <v>0</v>
      </c>
      <c r="AC16" s="16">
        <f>IF(AC15&gt;AE15,3,IF(AC15+AE15=0,0,IF(AC15=AE15,1,0)))</f>
        <v>0</v>
      </c>
      <c r="AD16" s="14" t="s">
        <v>21</v>
      </c>
      <c r="AE16" s="17">
        <f>IF(AE15&gt;AC15,3,IF(AE15+AC15=0,0,IF(AE15=AC15,1,0)))</f>
        <v>0</v>
      </c>
      <c r="AF16" s="16">
        <f>IF(AF15&gt;AH15,3,IF(AF15+AH15=0,0,IF(AF15=AH15,1,0)))</f>
        <v>0</v>
      </c>
      <c r="AG16" s="14" t="s">
        <v>21</v>
      </c>
      <c r="AH16" s="17">
        <f>IF(AH15&gt;AF15,3,IF(AH15+AF15=0,0,IF(AH15=AF15,1,0)))</f>
        <v>0</v>
      </c>
      <c r="AI16" s="238" t="s">
        <v>22</v>
      </c>
      <c r="AJ16" s="239"/>
      <c r="AK16" s="240"/>
      <c r="AL16" s="16">
        <f>IF(AL15&gt;AN15,3,IF(AL15+AN15=0,0,IF(AL15=AN15,1,0)))</f>
        <v>0</v>
      </c>
      <c r="AM16" s="14" t="s">
        <v>21</v>
      </c>
      <c r="AN16" s="17">
        <f>IF(AN15&gt;AL15,3,IF(AN15+AL15=0,0,IF(AN15=AL15,1,0)))</f>
        <v>0</v>
      </c>
      <c r="AO16" s="16">
        <f>IF(AO15&gt;AQ15,3,IF(AO15+AQ15=0,0,IF(AO15=AQ15,1,0)))</f>
        <v>0</v>
      </c>
      <c r="AP16" s="14" t="s">
        <v>21</v>
      </c>
      <c r="AQ16" s="17">
        <f>IF(AQ15&gt;AO15,3,IF(AQ15+AO15=0,0,IF(AQ15=AO15,1,0)))</f>
        <v>0</v>
      </c>
      <c r="AR16" s="16">
        <f>IF(AR15&gt;AT15,3,IF(AR15+AT15=0,0,IF(AR15=AT15,1,0)))</f>
        <v>0</v>
      </c>
      <c r="AS16" s="14" t="s">
        <v>21</v>
      </c>
      <c r="AT16" s="17">
        <f>IF(AT15&gt;AR15,3,IF(AT15+AR15=0,0,IF(AT15=AR15,1,0)))</f>
        <v>0</v>
      </c>
      <c r="AU16" s="16">
        <f>IF(AU15&gt;AW15,3,IF(AU15+AW15=0,0,IF(AU15=AW15,1,0)))</f>
        <v>0</v>
      </c>
      <c r="AV16" s="14" t="s">
        <v>21</v>
      </c>
      <c r="AW16" s="17">
        <f>IF(AW15&gt;AU15,3,IF(AW15+AU15=0,0,IF(AW15=AU15,1,0)))</f>
        <v>0</v>
      </c>
      <c r="AX16" s="226">
        <f>AX15-AZ15</f>
        <v>-69</v>
      </c>
      <c r="AY16" s="227"/>
      <c r="AZ16" s="228"/>
      <c r="BA16" s="232">
        <f>BA15-BC15</f>
        <v>-6</v>
      </c>
      <c r="BB16" s="233"/>
      <c r="BC16" s="234"/>
      <c r="BD16" s="245"/>
    </row>
    <row r="17" spans="1:56" s="2" customFormat="1" ht="21.75" customHeight="1">
      <c r="A17" s="254" t="str">
        <f>'Sp-PLanVorr.'!L8</f>
        <v>Amberg</v>
      </c>
      <c r="B17" s="16">
        <f>'Sp-PLanVorr.'!AD73</f>
        <v>15</v>
      </c>
      <c r="C17" s="14" t="s">
        <v>21</v>
      </c>
      <c r="D17" s="17">
        <f>'Sp-PLanVorr.'!AG73</f>
        <v>22</v>
      </c>
      <c r="E17" s="16">
        <f>'Sp-PLanVorr.'!AG81</f>
        <v>13</v>
      </c>
      <c r="F17" s="14" t="s">
        <v>21</v>
      </c>
      <c r="G17" s="17">
        <f>'Sp-PLanVorr.'!AD81</f>
        <v>27</v>
      </c>
      <c r="H17" s="16">
        <f>'Sp-PLanVorr.'!AD64</f>
        <v>16</v>
      </c>
      <c r="I17" s="14" t="s">
        <v>21</v>
      </c>
      <c r="J17" s="17">
        <f>'Sp-PLanVorr.'!AG64</f>
        <v>20</v>
      </c>
      <c r="K17" s="16">
        <f>'Sp-PLanVorr.'!AD88</f>
        <v>26</v>
      </c>
      <c r="L17" s="14" t="s">
        <v>21</v>
      </c>
      <c r="M17" s="17">
        <f>'Sp-PLanVorr.'!AG88</f>
        <v>9</v>
      </c>
      <c r="N17" s="235" t="s">
        <v>13</v>
      </c>
      <c r="O17" s="236"/>
      <c r="P17" s="237"/>
      <c r="Q17" s="16">
        <f>'Sp-PLanVorr.'!AD20</f>
        <v>18</v>
      </c>
      <c r="R17" s="14" t="s">
        <v>21</v>
      </c>
      <c r="S17" s="17">
        <f>'Sp-PLanVorr.'!AG20</f>
        <v>13</v>
      </c>
      <c r="T17" s="16">
        <f>'Sp-PLanVorr.'!AG48</f>
        <v>23</v>
      </c>
      <c r="U17" s="14" t="s">
        <v>21</v>
      </c>
      <c r="V17" s="17">
        <f>'Sp-PLanVorr.'!AD48</f>
        <v>18</v>
      </c>
      <c r="W17" s="16">
        <f>'Sp-PLanVorr.'!AG32</f>
        <v>0</v>
      </c>
      <c r="X17" s="14" t="s">
        <v>21</v>
      </c>
      <c r="Y17" s="18">
        <f>'Sp-PLanVorr.'!AD32</f>
        <v>0</v>
      </c>
      <c r="Z17" s="19">
        <f>'Sp-PLanRückr.'!AD73</f>
        <v>0</v>
      </c>
      <c r="AA17" s="14" t="s">
        <v>21</v>
      </c>
      <c r="AB17" s="17">
        <f>'Sp-PLanRückr.'!AG73</f>
        <v>0</v>
      </c>
      <c r="AC17" s="16">
        <f>'Sp-PLanRückr.'!AG81</f>
        <v>0</v>
      </c>
      <c r="AD17" s="14" t="s">
        <v>21</v>
      </c>
      <c r="AE17" s="17">
        <f>'Sp-PLanRückr.'!AD81</f>
        <v>0</v>
      </c>
      <c r="AF17" s="16">
        <f>'Sp-PLanRückr.'!AD64</f>
        <v>0</v>
      </c>
      <c r="AG17" s="14" t="s">
        <v>21</v>
      </c>
      <c r="AH17" s="17">
        <f>'Sp-PLanRückr.'!AG64</f>
        <v>0</v>
      </c>
      <c r="AI17" s="16">
        <f>'Sp-PLanRückr.'!AD88</f>
        <v>0</v>
      </c>
      <c r="AJ17" s="14" t="s">
        <v>21</v>
      </c>
      <c r="AK17" s="17">
        <f>'Sp-PLanRückr.'!AG88</f>
        <v>0</v>
      </c>
      <c r="AL17" s="235" t="s">
        <v>13</v>
      </c>
      <c r="AM17" s="236"/>
      <c r="AN17" s="237"/>
      <c r="AO17" s="16">
        <f>'Sp-PLanRückr.'!AD20</f>
        <v>0</v>
      </c>
      <c r="AP17" s="14" t="s">
        <v>21</v>
      </c>
      <c r="AQ17" s="17">
        <f>'Sp-PLanRückr.'!AG20</f>
        <v>0</v>
      </c>
      <c r="AR17" s="16">
        <f>'Sp-PLanRückr.'!AG48</f>
        <v>0</v>
      </c>
      <c r="AS17" s="14" t="s">
        <v>21</v>
      </c>
      <c r="AT17" s="17">
        <f>'Sp-PLanRückr.'!AD48</f>
        <v>0</v>
      </c>
      <c r="AU17" s="16">
        <f>'Sp-PLanRückr.'!AG32</f>
        <v>0</v>
      </c>
      <c r="AV17" s="14" t="s">
        <v>21</v>
      </c>
      <c r="AW17" s="18">
        <f>'Sp-PLanRückr.'!AD32</f>
        <v>0</v>
      </c>
      <c r="AX17" s="111">
        <f>SUM(B17,E17,H17,K17,N17,Q17,T17,W17,Z17,AC17,AF17,AI17,AL17,AO17,AR17,AU17)</f>
        <v>111</v>
      </c>
      <c r="AY17" s="109" t="s">
        <v>21</v>
      </c>
      <c r="AZ17" s="110">
        <f>SUM(D17,G17,J17,M17,P17,S17,Y17,AB17,AE17,V17,AH17,AK17,AN17,AQ17,AT17,AW17)</f>
        <v>109</v>
      </c>
      <c r="BA17" s="16">
        <f>SUM(B18,E18,H18,K18,N18,Q18,T18,W18,Z18,AC18,AF18,AI18,AL18,AO18,AR18,AU18)</f>
        <v>9</v>
      </c>
      <c r="BB17" s="14" t="s">
        <v>21</v>
      </c>
      <c r="BC17" s="17">
        <f>SUM(D18,G18,J18,M18,P18,S18,V18,Y18,AB18,AE18,AH18,AK18,AN18,AQ18,AT18,AW18)</f>
        <v>9</v>
      </c>
      <c r="BD17" s="243"/>
    </row>
    <row r="18" spans="1:56" s="2" customFormat="1" ht="21.75" customHeight="1">
      <c r="A18" s="255"/>
      <c r="B18" s="16">
        <f>IF(B17&gt;D17,3,IF(B17+D17=0,0,IF(B17=D17,1,0)))</f>
        <v>0</v>
      </c>
      <c r="C18" s="14" t="s">
        <v>21</v>
      </c>
      <c r="D18" s="17">
        <f>IF(D17&gt;B17,3,IF(D17+B17=0,0,IF(D17=B17,1,0)))</f>
        <v>3</v>
      </c>
      <c r="E18" s="16">
        <f>IF(E17&gt;G17,3,IF(E17+G17=0,0,IF(E17=G17,1,0)))</f>
        <v>0</v>
      </c>
      <c r="F18" s="14" t="s">
        <v>21</v>
      </c>
      <c r="G18" s="17">
        <f>IF(G17&gt;E17,3,IF(G17+E17=0,0,IF(G17=E17,1,0)))</f>
        <v>3</v>
      </c>
      <c r="H18" s="16">
        <f>IF(H17&gt;J17,3,IF(H17+J17=0,0,IF(H17=J17,1,0)))</f>
        <v>0</v>
      </c>
      <c r="I18" s="14" t="s">
        <v>21</v>
      </c>
      <c r="J18" s="17">
        <f>IF(J17&gt;H17,3,IF(J17+H17=0,0,IF(J17=H17,1,0)))</f>
        <v>3</v>
      </c>
      <c r="K18" s="16">
        <f>IF(K17&gt;M17,3,IF(K17+M17=0,0,IF(K17=M17,1,0)))</f>
        <v>3</v>
      </c>
      <c r="L18" s="14" t="s">
        <v>21</v>
      </c>
      <c r="M18" s="17">
        <f>IF(M17&gt;K17,3,IF(M17+K17=0,0,IF(M17=K17,1,0)))</f>
        <v>0</v>
      </c>
      <c r="N18" s="238" t="s">
        <v>22</v>
      </c>
      <c r="O18" s="239"/>
      <c r="P18" s="240"/>
      <c r="Q18" s="16">
        <f>IF(Q17&gt;S17,3,IF(Q17+S17=0,0,IF(Q17=S17,1,0)))</f>
        <v>3</v>
      </c>
      <c r="R18" s="14" t="s">
        <v>21</v>
      </c>
      <c r="S18" s="17">
        <f>IF(S17&gt;Q17,3,IF(S17+Q17=0,0,IF(S17=Q17,1,0)))</f>
        <v>0</v>
      </c>
      <c r="T18" s="16">
        <f>IF(T17&gt;V17,3,IF(T17+V17=0,0,IF(T17=V17,1,0)))</f>
        <v>3</v>
      </c>
      <c r="U18" s="14" t="s">
        <v>21</v>
      </c>
      <c r="V18" s="17">
        <f>IF(V17&gt;T17,3,IF(V17+T17=0,0,IF(V17=T17,1,0)))</f>
        <v>0</v>
      </c>
      <c r="W18" s="16">
        <f>IF(W17&gt;Y17,3,IF(W17+Y17=0,0,IF(W17=Y17,1,0)))</f>
        <v>0</v>
      </c>
      <c r="X18" s="14" t="s">
        <v>21</v>
      </c>
      <c r="Y18" s="18">
        <f>IF(Y17&gt;W17,3,IF(Y17+W17=0,0,IF(Y17=W17,1,0)))</f>
        <v>0</v>
      </c>
      <c r="Z18" s="19">
        <f>IF(Z17&gt;AB17,3,IF(Z17+AB17=0,0,IF(Z17=AB17,1,0)))</f>
        <v>0</v>
      </c>
      <c r="AA18" s="14" t="s">
        <v>21</v>
      </c>
      <c r="AB18" s="17">
        <f>IF(AB17&gt;Z17,3,IF(AB17+Z17=0,0,IF(AB17=Z17,1,0)))</f>
        <v>0</v>
      </c>
      <c r="AC18" s="16">
        <f>IF(AC17&gt;AE17,3,IF(AC17+AE17=0,0,IF(AC17=AE17,1,0)))</f>
        <v>0</v>
      </c>
      <c r="AD18" s="14" t="s">
        <v>21</v>
      </c>
      <c r="AE18" s="17">
        <f>IF(AE17&gt;AC17,3,IF(AE17+AC17=0,0,IF(AE17=AC17,1,0)))</f>
        <v>0</v>
      </c>
      <c r="AF18" s="16">
        <f>IF(AF17&gt;AH17,3,IF(AF17+AH17=0,0,IF(AF17=AH17,1,0)))</f>
        <v>0</v>
      </c>
      <c r="AG18" s="14" t="s">
        <v>21</v>
      </c>
      <c r="AH18" s="17">
        <f>IF(AH17&gt;AF17,3,IF(AH17+AF17=0,0,IF(AH17=AF17,1,0)))</f>
        <v>0</v>
      </c>
      <c r="AI18" s="16">
        <f>IF(AI17&gt;AK17,3,IF(AI17+AK17=0,0,IF(AI17=AK17,1,0)))</f>
        <v>0</v>
      </c>
      <c r="AJ18" s="14" t="s">
        <v>21</v>
      </c>
      <c r="AK18" s="17">
        <f>IF(AK17&gt;AI17,3,IF(AK17+AI17=0,0,IF(AK17=AI17,1,0)))</f>
        <v>0</v>
      </c>
      <c r="AL18" s="238" t="s">
        <v>22</v>
      </c>
      <c r="AM18" s="239"/>
      <c r="AN18" s="240"/>
      <c r="AO18" s="16">
        <f>IF(AO17&gt;AQ17,3,IF(AO17+AQ17=0,0,IF(AO17=AQ17,1,0)))</f>
        <v>0</v>
      </c>
      <c r="AP18" s="14" t="s">
        <v>21</v>
      </c>
      <c r="AQ18" s="17">
        <f>IF(AQ17&gt;AO17,3,IF(AQ17+AO17=0,0,IF(AQ17=AO17,1,0)))</f>
        <v>0</v>
      </c>
      <c r="AR18" s="16">
        <f>IF(AR17&gt;AT17,3,IF(AR17+AT17=0,0,IF(AR17=AT17,1,0)))</f>
        <v>0</v>
      </c>
      <c r="AS18" s="14" t="s">
        <v>21</v>
      </c>
      <c r="AT18" s="17">
        <f>IF(AT17&gt;AR17,3,IF(AT17+AR17=0,0,IF(AT17=AR17,1,0)))</f>
        <v>0</v>
      </c>
      <c r="AU18" s="16">
        <f>IF(AU17&gt;AW17,3,IF(AU17+AW17=0,0,IF(AU17=AW17,1,0)))</f>
        <v>0</v>
      </c>
      <c r="AV18" s="14" t="s">
        <v>21</v>
      </c>
      <c r="AW18" s="17">
        <f>IF(AW17&gt;AU17,3,IF(AW17+AU17=0,0,IF(AW17=AU17,1,0)))</f>
        <v>0</v>
      </c>
      <c r="AX18" s="226">
        <f>AX17-AZ17</f>
        <v>2</v>
      </c>
      <c r="AY18" s="227"/>
      <c r="AZ18" s="228"/>
      <c r="BA18" s="232">
        <f>BA17-BC17</f>
        <v>0</v>
      </c>
      <c r="BB18" s="233"/>
      <c r="BC18" s="234"/>
      <c r="BD18" s="245"/>
    </row>
    <row r="19" spans="1:56" s="2" customFormat="1" ht="21.75" customHeight="1">
      <c r="A19" s="254" t="str">
        <f>'Sp-PLanVorr.'!L9</f>
        <v>Fürth I</v>
      </c>
      <c r="B19" s="16">
        <f>'Sp-PLanVorr.'!AG60</f>
        <v>9</v>
      </c>
      <c r="C19" s="14" t="s">
        <v>21</v>
      </c>
      <c r="D19" s="17">
        <f>'Sp-PLanVorr.'!AD60</f>
        <v>17</v>
      </c>
      <c r="E19" s="16">
        <f>'Sp-PLanVorr.'!AD68</f>
        <v>14</v>
      </c>
      <c r="F19" s="14" t="s">
        <v>21</v>
      </c>
      <c r="G19" s="17">
        <f>'Sp-PLanVorr.'!AG68</f>
        <v>25</v>
      </c>
      <c r="H19" s="16">
        <f>'Sp-PLanVorr.'!AG52</f>
        <v>13</v>
      </c>
      <c r="I19" s="14" t="s">
        <v>21</v>
      </c>
      <c r="J19" s="17">
        <f>'Sp-PLanVorr.'!AD52</f>
        <v>18</v>
      </c>
      <c r="K19" s="16">
        <f>'Sp-PLanVorr.'!AG76</f>
        <v>13</v>
      </c>
      <c r="L19" s="14" t="s">
        <v>21</v>
      </c>
      <c r="M19" s="17">
        <f>'Sp-PLanVorr.'!AD76</f>
        <v>17</v>
      </c>
      <c r="N19" s="16">
        <f>'Sp-PLanVorr.'!AG20</f>
        <v>13</v>
      </c>
      <c r="O19" s="14" t="s">
        <v>21</v>
      </c>
      <c r="P19" s="17">
        <f>'Sp-PLanVorr.'!AD20</f>
        <v>18</v>
      </c>
      <c r="Q19" s="235" t="s">
        <v>13</v>
      </c>
      <c r="R19" s="236"/>
      <c r="S19" s="237"/>
      <c r="T19" s="16">
        <f>'Sp-PLanVorr.'!AD33</f>
        <v>26</v>
      </c>
      <c r="U19" s="14" t="s">
        <v>21</v>
      </c>
      <c r="V19" s="17">
        <f>'Sp-PLanVorr.'!AG33</f>
        <v>18</v>
      </c>
      <c r="W19" s="16">
        <f>'Sp-PLanVorr.'!AD41</f>
        <v>0</v>
      </c>
      <c r="X19" s="14" t="s">
        <v>21</v>
      </c>
      <c r="Y19" s="18">
        <f>'Sp-PLanVorr.'!AG41</f>
        <v>0</v>
      </c>
      <c r="Z19" s="19">
        <f>'Sp-PLanRückr.'!AG60</f>
        <v>0</v>
      </c>
      <c r="AA19" s="14" t="s">
        <v>21</v>
      </c>
      <c r="AB19" s="17">
        <f>'Sp-PLanRückr.'!AD60</f>
        <v>0</v>
      </c>
      <c r="AC19" s="16">
        <f>'Sp-PLanRückr.'!AD68</f>
        <v>0</v>
      </c>
      <c r="AD19" s="14" t="s">
        <v>21</v>
      </c>
      <c r="AE19" s="17">
        <f>'Sp-PLanRückr.'!AG68</f>
        <v>0</v>
      </c>
      <c r="AF19" s="16">
        <f>'Sp-PLanRückr.'!AG52</f>
        <v>0</v>
      </c>
      <c r="AG19" s="14" t="s">
        <v>21</v>
      </c>
      <c r="AH19" s="17">
        <f>'Sp-PLanRückr.'!AD52</f>
        <v>0</v>
      </c>
      <c r="AI19" s="16">
        <f>'Sp-PLanRückr.'!AG76</f>
        <v>0</v>
      </c>
      <c r="AJ19" s="14" t="s">
        <v>21</v>
      </c>
      <c r="AK19" s="17">
        <f>'Sp-PLanRückr.'!AD76</f>
        <v>0</v>
      </c>
      <c r="AL19" s="16">
        <f>'Sp-PLanRückr.'!AG20</f>
        <v>0</v>
      </c>
      <c r="AM19" s="14" t="s">
        <v>21</v>
      </c>
      <c r="AN19" s="17">
        <f>'Sp-PLanRückr.'!AD20</f>
        <v>0</v>
      </c>
      <c r="AO19" s="235" t="s">
        <v>13</v>
      </c>
      <c r="AP19" s="236"/>
      <c r="AQ19" s="237"/>
      <c r="AR19" s="16">
        <f>'Sp-PLanRückr.'!AD33</f>
        <v>0</v>
      </c>
      <c r="AS19" s="14" t="s">
        <v>21</v>
      </c>
      <c r="AT19" s="17">
        <f>'Sp-PLanRückr.'!AG33</f>
        <v>0</v>
      </c>
      <c r="AU19" s="16">
        <f>'Sp-PLanRückr.'!AD41</f>
        <v>0</v>
      </c>
      <c r="AV19" s="14" t="s">
        <v>21</v>
      </c>
      <c r="AW19" s="18">
        <f>'Sp-PLanRückr.'!AG41</f>
        <v>0</v>
      </c>
      <c r="AX19" s="111">
        <f>SUM(B19,E19,H19,K19,N19,Q19,T19,W19,Z19,AC19,AF19,AI19,AL19,AO19,AR19,AU19)</f>
        <v>88</v>
      </c>
      <c r="AY19" s="109" t="s">
        <v>21</v>
      </c>
      <c r="AZ19" s="110">
        <f>SUM(D19,G19,J19,M19,P19,S19,Y19,AB19,AE19,V19,AH19,AK19,AN19,AQ19,AT19,AW19)</f>
        <v>113</v>
      </c>
      <c r="BA19" s="16">
        <f>SUM(B20,E20,H20,K20,N20,Q20,T20,W20,Z20,AC20,AF20,AI20,AL20,AO20,AR20,AU20)</f>
        <v>3</v>
      </c>
      <c r="BB19" s="14" t="s">
        <v>21</v>
      </c>
      <c r="BC19" s="17">
        <f>SUM(D20,G20,J20,M20,P20,S20,V20,Y20,AB20,AE20,AH20,AK20,AN20,AQ20,AT20,AW20)</f>
        <v>15</v>
      </c>
      <c r="BD19" s="243"/>
    </row>
    <row r="20" spans="1:56" s="2" customFormat="1" ht="21.75" customHeight="1">
      <c r="A20" s="255"/>
      <c r="B20" s="16">
        <f>IF(B19&gt;D19,3,IF(B19+D19=0,0,IF(B19=D19,1,0)))</f>
        <v>0</v>
      </c>
      <c r="C20" s="14" t="s">
        <v>21</v>
      </c>
      <c r="D20" s="17">
        <f>IF(D19&gt;B19,3,IF(D19+B19=0,0,IF(D19=B19,1,0)))</f>
        <v>3</v>
      </c>
      <c r="E20" s="16">
        <f>IF(E19&gt;G19,3,IF(E19+G19=0,0,IF(E19=G19,1,0)))</f>
        <v>0</v>
      </c>
      <c r="F20" s="14" t="s">
        <v>21</v>
      </c>
      <c r="G20" s="17">
        <f>IF(G19&gt;E19,3,IF(G19+E19=0,0,IF(G19=E19,1,0)))</f>
        <v>3</v>
      </c>
      <c r="H20" s="16">
        <f>IF(H19&gt;J19,3,IF(H19+J19=0,0,IF(H19=J19,1,0)))</f>
        <v>0</v>
      </c>
      <c r="I20" s="14" t="s">
        <v>21</v>
      </c>
      <c r="J20" s="17">
        <f>IF(J19&gt;H19,3,IF(J19+H19=0,0,IF(J19=H19,1,0)))</f>
        <v>3</v>
      </c>
      <c r="K20" s="16">
        <f>IF(K19&gt;M19,3,IF(K19+M19=0,0,IF(K19=M19,1,0)))</f>
        <v>0</v>
      </c>
      <c r="L20" s="14" t="s">
        <v>21</v>
      </c>
      <c r="M20" s="17">
        <f>IF(M19&gt;K19,3,IF(M19+K19=0,0,IF(M19=K19,1,0)))</f>
        <v>3</v>
      </c>
      <c r="N20" s="16">
        <f>IF(N19&gt;P19,3,IF(N19+P19=0,0,IF(N19=P19,1,0)))</f>
        <v>0</v>
      </c>
      <c r="O20" s="14" t="s">
        <v>21</v>
      </c>
      <c r="P20" s="17">
        <f>IF(P19&gt;N19,3,IF(P19+N19=0,0,IF(P19=N19,1,0)))</f>
        <v>3</v>
      </c>
      <c r="Q20" s="238" t="s">
        <v>22</v>
      </c>
      <c r="R20" s="239"/>
      <c r="S20" s="240"/>
      <c r="T20" s="16">
        <f>IF(T19&gt;V19,3,IF(T19+V19=0,0,IF(T19=V19,1,0)))</f>
        <v>3</v>
      </c>
      <c r="U20" s="14" t="s">
        <v>21</v>
      </c>
      <c r="V20" s="17">
        <f>IF(V19&gt;T19,3,IF(V19+T19=0,0,IF(V19=T19,1,0)))</f>
        <v>0</v>
      </c>
      <c r="W20" s="16">
        <f>IF(W19&gt;Y19,3,IF(W19+Y19=0,0,IF(W19=Y19,1,0)))</f>
        <v>0</v>
      </c>
      <c r="X20" s="14" t="s">
        <v>21</v>
      </c>
      <c r="Y20" s="18">
        <f>IF(Y19&gt;W19,3,IF(Y19+W19=0,0,IF(Y19=W19,1,0)))</f>
        <v>0</v>
      </c>
      <c r="Z20" s="19">
        <f>IF(Z19&gt;AB19,3,IF(Z19+AB19=0,0,IF(Z19=AB19,1,0)))</f>
        <v>0</v>
      </c>
      <c r="AA20" s="14" t="s">
        <v>21</v>
      </c>
      <c r="AB20" s="17">
        <f>IF(AB19&gt;Z19,3,IF(AB19+Z19=0,0,IF(AB19=Z19,1,0)))</f>
        <v>0</v>
      </c>
      <c r="AC20" s="16">
        <f>IF(AC19&gt;AE19,3,IF(AC19+AE19=0,0,IF(AC19=AE19,1,0)))</f>
        <v>0</v>
      </c>
      <c r="AD20" s="14" t="s">
        <v>21</v>
      </c>
      <c r="AE20" s="17">
        <f>IF(AE19&gt;AC19,3,IF(AE19+AC19=0,0,IF(AE19=AC19,1,0)))</f>
        <v>0</v>
      </c>
      <c r="AF20" s="16">
        <f>IF(AF19&gt;AH19,3,IF(AF19+AH19=0,0,IF(AF19=AH19,1,0)))</f>
        <v>0</v>
      </c>
      <c r="AG20" s="14" t="s">
        <v>21</v>
      </c>
      <c r="AH20" s="17">
        <f>IF(AH19&gt;AF19,3,IF(AH19+AF19=0,0,IF(AH19=AF19,1,0)))</f>
        <v>0</v>
      </c>
      <c r="AI20" s="16">
        <f>IF(AI19&gt;AK19,3,IF(AI19+AK19=0,0,IF(AI19=AK19,1,0)))</f>
        <v>0</v>
      </c>
      <c r="AJ20" s="14" t="s">
        <v>21</v>
      </c>
      <c r="AK20" s="17">
        <f>IF(AK19&gt;AI19,3,IF(AK19+AI19=0,0,IF(AK19=AI19,1,0)))</f>
        <v>0</v>
      </c>
      <c r="AL20" s="16">
        <f>IF(AL19&gt;AN19,3,IF(AL19+AN19=0,0,IF(AL19=AN19,1,0)))</f>
        <v>0</v>
      </c>
      <c r="AM20" s="14" t="s">
        <v>21</v>
      </c>
      <c r="AN20" s="17">
        <f>IF(AN19&gt;AL19,3,IF(AN19+AL19=0,0,IF(AN19=AL19,1,0)))</f>
        <v>0</v>
      </c>
      <c r="AO20" s="238" t="s">
        <v>22</v>
      </c>
      <c r="AP20" s="239"/>
      <c r="AQ20" s="240"/>
      <c r="AR20" s="16">
        <f>IF(AR19&gt;AT19,3,IF(AR19+AT19=0,0,IF(AR19=AT19,1,0)))</f>
        <v>0</v>
      </c>
      <c r="AS20" s="14" t="s">
        <v>21</v>
      </c>
      <c r="AT20" s="17">
        <f>IF(AT19&gt;AR19,3,IF(AT19+AR19=0,0,IF(AT19=AR19,1,0)))</f>
        <v>0</v>
      </c>
      <c r="AU20" s="16">
        <f>IF(AU19&gt;AW19,3,IF(AU19+AW19=0,0,IF(AU19=AW19,1,0)))</f>
        <v>0</v>
      </c>
      <c r="AV20" s="14" t="s">
        <v>21</v>
      </c>
      <c r="AW20" s="17">
        <f>IF(AW19&gt;AU19,3,IF(AW19+AU19=0,0,IF(AW19=AU19,1,0)))</f>
        <v>0</v>
      </c>
      <c r="AX20" s="226">
        <f>AX19-AZ19</f>
        <v>-25</v>
      </c>
      <c r="AY20" s="227"/>
      <c r="AZ20" s="228"/>
      <c r="BA20" s="232">
        <f>BA19-BC19</f>
        <v>-12</v>
      </c>
      <c r="BB20" s="233"/>
      <c r="BC20" s="234"/>
      <c r="BD20" s="245"/>
    </row>
    <row r="21" spans="1:56" s="2" customFormat="1" ht="21.75" customHeight="1">
      <c r="A21" s="254" t="str">
        <f>'Sp-PLanVorr.'!L10</f>
        <v>Zirndorf</v>
      </c>
      <c r="B21" s="12">
        <f>'Sp-PLanVorr.'!AG84</f>
        <v>7</v>
      </c>
      <c r="C21" s="15" t="s">
        <v>21</v>
      </c>
      <c r="D21" s="13">
        <f>'Sp-PLanVorr.'!AD84</f>
        <v>19</v>
      </c>
      <c r="E21" s="12">
        <f>'Sp-PLanVorr.'!AG40</f>
        <v>17</v>
      </c>
      <c r="F21" s="15" t="s">
        <v>21</v>
      </c>
      <c r="G21" s="13">
        <f>'Sp-PLanVorr.'!AD40</f>
        <v>28</v>
      </c>
      <c r="H21" s="12">
        <f>'Sp-PLanVorr.'!AD72</f>
        <v>12</v>
      </c>
      <c r="I21" s="15" t="s">
        <v>21</v>
      </c>
      <c r="J21" s="13">
        <f>'Sp-PLanVorr.'!AG72</f>
        <v>22</v>
      </c>
      <c r="K21" s="12">
        <f>'Sp-PLanVorr.'!AG56</f>
        <v>13</v>
      </c>
      <c r="L21" s="15" t="s">
        <v>21</v>
      </c>
      <c r="M21" s="13">
        <f>'Sp-PLanVorr.'!AD56</f>
        <v>18</v>
      </c>
      <c r="N21" s="12">
        <f>'Sp-PLanVorr.'!AD48</f>
        <v>18</v>
      </c>
      <c r="O21" s="15" t="s">
        <v>21</v>
      </c>
      <c r="P21" s="13">
        <f>'Sp-PLanVorr.'!AG48</f>
        <v>23</v>
      </c>
      <c r="Q21" s="16">
        <f>'Sp-PLanVorr.'!AG33</f>
        <v>18</v>
      </c>
      <c r="R21" s="15" t="s">
        <v>21</v>
      </c>
      <c r="S21" s="17">
        <f>'Sp-PLanVorr.'!AD33</f>
        <v>26</v>
      </c>
      <c r="T21" s="235" t="s">
        <v>13</v>
      </c>
      <c r="U21" s="236"/>
      <c r="V21" s="237"/>
      <c r="W21" s="12">
        <f>'Sp-PLanVorr.'!AD24</f>
        <v>0</v>
      </c>
      <c r="X21" s="15" t="s">
        <v>21</v>
      </c>
      <c r="Y21" s="20">
        <f>'Sp-PLanVorr.'!AG24</f>
        <v>0</v>
      </c>
      <c r="Z21" s="106">
        <f>'Sp-PLanRückr.'!AG84</f>
        <v>0</v>
      </c>
      <c r="AA21" s="15" t="s">
        <v>21</v>
      </c>
      <c r="AB21" s="13">
        <f>'Sp-PLanRückr.'!AD84</f>
        <v>0</v>
      </c>
      <c r="AC21" s="12">
        <f>'Sp-PLanRückr.'!AG40</f>
        <v>0</v>
      </c>
      <c r="AD21" s="15" t="s">
        <v>21</v>
      </c>
      <c r="AE21" s="13">
        <f>'Sp-PLanRückr.'!AD40</f>
        <v>0</v>
      </c>
      <c r="AF21" s="12">
        <f>'Sp-PLanRückr.'!AD72</f>
        <v>0</v>
      </c>
      <c r="AG21" s="15" t="s">
        <v>21</v>
      </c>
      <c r="AH21" s="13">
        <f>'Sp-PLanRückr.'!AG72</f>
        <v>0</v>
      </c>
      <c r="AI21" s="12">
        <f>'Sp-PLanRückr.'!AG56</f>
        <v>0</v>
      </c>
      <c r="AJ21" s="15" t="s">
        <v>21</v>
      </c>
      <c r="AK21" s="13">
        <f>'Sp-PLanRückr.'!AD56</f>
        <v>0</v>
      </c>
      <c r="AL21" s="12">
        <f>'Sp-PLanRückr.'!AD48</f>
        <v>0</v>
      </c>
      <c r="AM21" s="15" t="s">
        <v>21</v>
      </c>
      <c r="AN21" s="13">
        <f>'Sp-PLanRückr.'!AG48</f>
        <v>0</v>
      </c>
      <c r="AO21" s="16">
        <f>'Sp-PLanRückr.'!AG33</f>
        <v>0</v>
      </c>
      <c r="AP21" s="15" t="s">
        <v>21</v>
      </c>
      <c r="AQ21" s="17">
        <f>'Sp-PLanRückr.'!AD33</f>
        <v>0</v>
      </c>
      <c r="AR21" s="235" t="s">
        <v>13</v>
      </c>
      <c r="AS21" s="236"/>
      <c r="AT21" s="237"/>
      <c r="AU21" s="12">
        <f>'Sp-PLanRückr.'!AD24</f>
        <v>0</v>
      </c>
      <c r="AV21" s="15" t="s">
        <v>21</v>
      </c>
      <c r="AW21" s="20">
        <f>'Sp-PLanRückr.'!AG24</f>
        <v>0</v>
      </c>
      <c r="AX21" s="111">
        <f>SUM(B21,E21,H21,K21,N21,Q21,T21,W21,Z21,AC21,AF21,AI21,AL21,AO21,AR21,AU21)</f>
        <v>85</v>
      </c>
      <c r="AY21" s="112" t="s">
        <v>21</v>
      </c>
      <c r="AZ21" s="110">
        <f>SUM(D21,G21,J21,M21,P21,S21,Y21,AB21,AE21,V21,AH21,AK21,AN21,AQ21,AT21,AW21)</f>
        <v>136</v>
      </c>
      <c r="BA21" s="16">
        <f>SUM(B22,E22,H22,K22,N22,Q22,T22,W22,Z22,AC22,AF22,AI22,AL22,AO22,AR22,AU22)</f>
        <v>0</v>
      </c>
      <c r="BB21" s="15" t="s">
        <v>21</v>
      </c>
      <c r="BC21" s="17">
        <f>SUM(D22,G22,J22,M22,P22,S22,V22,Y22,AB22,AE22,AH22,AK22,AN22,AQ22,AT22,AW22)</f>
        <v>18</v>
      </c>
      <c r="BD21" s="243"/>
    </row>
    <row r="22" spans="1:56" s="2" customFormat="1" ht="21.75" customHeight="1">
      <c r="A22" s="255"/>
      <c r="B22" s="16">
        <f>IF(B21&gt;D21,3,IF(B21+D21=0,0,IF(B21=D21,1,0)))</f>
        <v>0</v>
      </c>
      <c r="C22" s="14" t="s">
        <v>21</v>
      </c>
      <c r="D22" s="17">
        <f>IF(D21&gt;B21,3,IF(D21+B21=0,0,IF(D21=B21,1,0)))</f>
        <v>3</v>
      </c>
      <c r="E22" s="16">
        <f>IF(E21&gt;G21,3,IF(E21+G21=0,0,IF(E21=G21,1,0)))</f>
        <v>0</v>
      </c>
      <c r="F22" s="14" t="s">
        <v>21</v>
      </c>
      <c r="G22" s="17">
        <f>IF(G21&gt;E21,3,IF(G21+E21=0,0,IF(G21=E21,1,0)))</f>
        <v>3</v>
      </c>
      <c r="H22" s="16">
        <f>IF(H21&gt;J21,3,IF(H21+J21=0,0,IF(H21=J21,1,0)))</f>
        <v>0</v>
      </c>
      <c r="I22" s="14" t="s">
        <v>21</v>
      </c>
      <c r="J22" s="17">
        <f>IF(J21&gt;H21,3,IF(J21+H21=0,0,IF(J21=H21,1,0)))</f>
        <v>3</v>
      </c>
      <c r="K22" s="16">
        <f>IF(K21&gt;M21,3,IF(K21+M21=0,0,IF(K21=M21,1,0)))</f>
        <v>0</v>
      </c>
      <c r="L22" s="14" t="s">
        <v>21</v>
      </c>
      <c r="M22" s="17">
        <f>IF(M21&gt;K21,3,IF(M21+K21=0,0,IF(M21=K21,1,0)))</f>
        <v>3</v>
      </c>
      <c r="N22" s="16">
        <f>IF(N21&gt;P21,3,IF(N21+P21=0,0,IF(N21=P21,1,0)))</f>
        <v>0</v>
      </c>
      <c r="O22" s="14" t="s">
        <v>21</v>
      </c>
      <c r="P22" s="17">
        <f>IF(P21&gt;N21,3,IF(P21+N21=0,0,IF(P21=N21,1,0)))</f>
        <v>3</v>
      </c>
      <c r="Q22" s="16">
        <f>IF(Q21&gt;S21,3,IF(Q21+S21=0,0,IF(Q21=S21,1,0)))</f>
        <v>0</v>
      </c>
      <c r="R22" s="14" t="s">
        <v>21</v>
      </c>
      <c r="S22" s="17">
        <f>IF(S21&gt;Q21,3,IF(S21+Q21=0,0,IF(S21=Q21,1,0)))</f>
        <v>3</v>
      </c>
      <c r="T22" s="238" t="s">
        <v>22</v>
      </c>
      <c r="U22" s="239"/>
      <c r="V22" s="240"/>
      <c r="W22" s="16">
        <f>IF(W21&gt;Y21,3,IF(W21+Y21=0,0,IF(W21=Y21,1,0)))</f>
        <v>0</v>
      </c>
      <c r="X22" s="14" t="s">
        <v>21</v>
      </c>
      <c r="Y22" s="18">
        <f>IF(Y21&gt;W21,3,IF(Y21+W21=0,0,IF(Y21=W21,1,0)))</f>
        <v>0</v>
      </c>
      <c r="Z22" s="19">
        <f>IF(Z21&gt;AB21,3,IF(Z21+AB21=0,0,IF(Z21=AB21,1,0)))</f>
        <v>0</v>
      </c>
      <c r="AA22" s="14" t="s">
        <v>21</v>
      </c>
      <c r="AB22" s="17">
        <f>IF(AB21&gt;Z21,3,IF(AB21+Z21=0,0,IF(AB21=Z21,1,0)))</f>
        <v>0</v>
      </c>
      <c r="AC22" s="16">
        <f>IF(AC21&gt;AE21,3,IF(AC21+AE21=0,0,IF(AC21=AE21,1,0)))</f>
        <v>0</v>
      </c>
      <c r="AD22" s="14" t="s">
        <v>21</v>
      </c>
      <c r="AE22" s="17">
        <f>IF(AE21&gt;AC21,3,IF(AE21+AC21=0,0,IF(AE21=AC21,1,0)))</f>
        <v>0</v>
      </c>
      <c r="AF22" s="16">
        <f>IF(AF21&gt;AH21,3,IF(AF21+AH21=0,0,IF(AF21=AH21,1,0)))</f>
        <v>0</v>
      </c>
      <c r="AG22" s="14" t="s">
        <v>21</v>
      </c>
      <c r="AH22" s="17">
        <f>IF(AH21&gt;AF21,3,IF(AH21+AF21=0,0,IF(AH21=AF21,1,0)))</f>
        <v>0</v>
      </c>
      <c r="AI22" s="16">
        <f>IF(AI21&gt;AK21,3,IF(AI21+AK21=0,0,IF(AI21=AK21,1,0)))</f>
        <v>0</v>
      </c>
      <c r="AJ22" s="14" t="s">
        <v>21</v>
      </c>
      <c r="AK22" s="17">
        <f>IF(AK21&gt;AI21,3,IF(AK21+AI21=0,0,IF(AK21=AI21,1,0)))</f>
        <v>0</v>
      </c>
      <c r="AL22" s="16">
        <f>IF(AL21&gt;AN21,3,IF(AL21+AN21=0,0,IF(AL21=AN21,1,0)))</f>
        <v>0</v>
      </c>
      <c r="AM22" s="14" t="s">
        <v>21</v>
      </c>
      <c r="AN22" s="17">
        <f>IF(AN21&gt;AL21,3,IF(AN21+AL21=0,0,IF(AN21=AL21,1,0)))</f>
        <v>0</v>
      </c>
      <c r="AO22" s="16">
        <f>IF(AO21&gt;AQ21,3,IF(AO21+AQ21=0,0,IF(AO21=AQ21,1,0)))</f>
        <v>0</v>
      </c>
      <c r="AP22" s="14" t="s">
        <v>21</v>
      </c>
      <c r="AQ22" s="17">
        <f>IF(AQ21&gt;AO21,3,IF(AQ21+AO21=0,0,IF(AQ21=AO21,1,0)))</f>
        <v>0</v>
      </c>
      <c r="AR22" s="238" t="s">
        <v>22</v>
      </c>
      <c r="AS22" s="239"/>
      <c r="AT22" s="240"/>
      <c r="AU22" s="16">
        <f>IF(AU21&gt;AW21,3,IF(AU21+AW21=0,0,IF(AU21=AW21,1,0)))</f>
        <v>0</v>
      </c>
      <c r="AV22" s="14" t="s">
        <v>21</v>
      </c>
      <c r="AW22" s="17">
        <f>IF(AW21&gt;AU21,3,IF(AW21+AU21=0,0,IF(AW21=AU21,1,0)))</f>
        <v>0</v>
      </c>
      <c r="AX22" s="226">
        <f>AX21-AZ21</f>
        <v>-51</v>
      </c>
      <c r="AY22" s="227"/>
      <c r="AZ22" s="228"/>
      <c r="BA22" s="232">
        <f>BA21-BC21</f>
        <v>-18</v>
      </c>
      <c r="BB22" s="233"/>
      <c r="BC22" s="234"/>
      <c r="BD22" s="245"/>
    </row>
    <row r="23" spans="1:56" s="2" customFormat="1" ht="21.75" customHeight="1">
      <c r="A23" s="263">
        <f>'Sp-PLanVorr.'!L11</f>
        <v>0</v>
      </c>
      <c r="B23" s="16">
        <f>'Sp-PLanVorr.'!AD49</f>
        <v>0</v>
      </c>
      <c r="C23" s="14" t="s">
        <v>21</v>
      </c>
      <c r="D23" s="17">
        <f>'Sp-PLanVorr.'!AG49</f>
        <v>0</v>
      </c>
      <c r="E23" s="16">
        <f>'Sp-PLanVorr.'!AG57</f>
        <v>0</v>
      </c>
      <c r="F23" s="14" t="s">
        <v>21</v>
      </c>
      <c r="G23" s="17">
        <f>'Sp-PLanVorr.'!AD57</f>
        <v>0</v>
      </c>
      <c r="H23" s="16">
        <f>'Sp-PLanVorr.'!AG80</f>
        <v>0</v>
      </c>
      <c r="I23" s="14" t="s">
        <v>21</v>
      </c>
      <c r="J23" s="17">
        <f>'Sp-PLanVorr.'!AD80</f>
        <v>0</v>
      </c>
      <c r="K23" s="16">
        <f>'Sp-PLanVorr.'!AD65</f>
        <v>0</v>
      </c>
      <c r="L23" s="14" t="s">
        <v>21</v>
      </c>
      <c r="M23" s="17">
        <f>'Sp-PLanVorr.'!AG65</f>
        <v>0</v>
      </c>
      <c r="N23" s="16">
        <f>'Sp-PLanVorr.'!AD32</f>
        <v>0</v>
      </c>
      <c r="O23" s="14" t="s">
        <v>21</v>
      </c>
      <c r="P23" s="17">
        <f>'Sp-PLanVorr.'!AG32</f>
        <v>0</v>
      </c>
      <c r="Q23" s="16">
        <f>'Sp-PLanVorr.'!AG41</f>
        <v>0</v>
      </c>
      <c r="R23" s="14" t="s">
        <v>21</v>
      </c>
      <c r="S23" s="17">
        <f>'Sp-PLanVorr.'!AD41</f>
        <v>0</v>
      </c>
      <c r="T23" s="16">
        <f>'Sp-PLanVorr.'!AG24</f>
        <v>0</v>
      </c>
      <c r="U23" s="14" t="s">
        <v>21</v>
      </c>
      <c r="V23" s="17">
        <f>'Sp-PLanVorr.'!AD24</f>
        <v>0</v>
      </c>
      <c r="W23" s="235" t="s">
        <v>13</v>
      </c>
      <c r="X23" s="236"/>
      <c r="Y23" s="241"/>
      <c r="Z23" s="19">
        <f>'Sp-PLanRückr.'!AD49</f>
        <v>0</v>
      </c>
      <c r="AA23" s="14" t="s">
        <v>21</v>
      </c>
      <c r="AB23" s="17">
        <f>'Sp-PLanRückr.'!AG49</f>
        <v>0</v>
      </c>
      <c r="AC23" s="16">
        <f>'Sp-PLanRückr.'!AG57</f>
        <v>0</v>
      </c>
      <c r="AD23" s="14" t="s">
        <v>21</v>
      </c>
      <c r="AE23" s="17">
        <f>'Sp-PLanRückr.'!AD57</f>
        <v>0</v>
      </c>
      <c r="AF23" s="16">
        <f>'Sp-PLanRückr.'!AG80</f>
        <v>0</v>
      </c>
      <c r="AG23" s="14" t="s">
        <v>21</v>
      </c>
      <c r="AH23" s="17">
        <f>'Sp-PLanRückr.'!AD80</f>
        <v>0</v>
      </c>
      <c r="AI23" s="16">
        <f>'Sp-PLanRückr.'!AD65</f>
        <v>0</v>
      </c>
      <c r="AJ23" s="14" t="s">
        <v>21</v>
      </c>
      <c r="AK23" s="17">
        <f>'Sp-PLanRückr.'!AG65</f>
        <v>0</v>
      </c>
      <c r="AL23" s="16">
        <f>'Sp-PLanRückr.'!AD32</f>
        <v>0</v>
      </c>
      <c r="AM23" s="14" t="s">
        <v>21</v>
      </c>
      <c r="AN23" s="17">
        <f>'Sp-PLanRückr.'!AG32</f>
        <v>0</v>
      </c>
      <c r="AO23" s="16">
        <f>'Sp-PLanRückr.'!AG41</f>
        <v>0</v>
      </c>
      <c r="AP23" s="14" t="s">
        <v>21</v>
      </c>
      <c r="AQ23" s="17">
        <f>'Sp-PLanRückr.'!AD41</f>
        <v>0</v>
      </c>
      <c r="AR23" s="16">
        <f>'Sp-PLanRückr.'!AG24</f>
        <v>0</v>
      </c>
      <c r="AS23" s="14" t="s">
        <v>21</v>
      </c>
      <c r="AT23" s="17">
        <f>'Sp-PLanRückr.'!AD24</f>
        <v>0</v>
      </c>
      <c r="AU23" s="235" t="s">
        <v>13</v>
      </c>
      <c r="AV23" s="236"/>
      <c r="AW23" s="241"/>
      <c r="AX23" s="111">
        <f>SUM(B23,E23,H23,K23,N23,Q23,T23,W23,Z23,AC23,AF23,AI23,AL23,AO23,AR23,AU23)</f>
        <v>0</v>
      </c>
      <c r="AY23" s="109" t="s">
        <v>21</v>
      </c>
      <c r="AZ23" s="110">
        <f>SUM(D23,G23,J23,M23,P23,S23,Y23,AB23,AE23,V23,AH23,AK23,AN23,AQ23,AT23,AW23)</f>
        <v>0</v>
      </c>
      <c r="BA23" s="16">
        <f>SUM(B24,E24,H24,K24,N24,Q24,T24,W24,Z24,AC24,AF24,AI24,AL24,AO24,AR24,AU24)</f>
        <v>0</v>
      </c>
      <c r="BB23" s="14" t="s">
        <v>21</v>
      </c>
      <c r="BC23" s="17">
        <f>SUM(D24,G24,J24,M24,P24,S24,V24,Y24,AB24,AE24,AH24,AK24,AN24,AQ24,AT24,AW24)</f>
        <v>0</v>
      </c>
      <c r="BD23" s="243"/>
    </row>
    <row r="24" spans="1:56" s="2" customFormat="1" ht="21.75" customHeight="1" thickBot="1">
      <c r="A24" s="264"/>
      <c r="B24" s="103">
        <f>IF(B23&gt;D23,3,IF(B23+D23=0,0,IF(B23=D23,1,0)))</f>
        <v>0</v>
      </c>
      <c r="C24" s="104" t="s">
        <v>21</v>
      </c>
      <c r="D24" s="105">
        <f>IF(D23&gt;B23,3,IF(D23+B23=0,0,IF(D23=B23,1,0)))</f>
        <v>0</v>
      </c>
      <c r="E24" s="103">
        <f>IF(E23&gt;G23,3,IF(E23+G23=0,0,IF(E23=G23,1,0)))</f>
        <v>0</v>
      </c>
      <c r="F24" s="104" t="s">
        <v>21</v>
      </c>
      <c r="G24" s="105">
        <f>IF(G23&gt;E23,3,IF(G23+E23=0,0,IF(G23=E23,1,0)))</f>
        <v>0</v>
      </c>
      <c r="H24" s="103">
        <f>IF(H23&gt;J23,3,IF(H23+J23=0,0,IF(H23=J23,1,0)))</f>
        <v>0</v>
      </c>
      <c r="I24" s="104" t="s">
        <v>21</v>
      </c>
      <c r="J24" s="105">
        <f>IF(J23&gt;H23,3,IF(J23+H23=0,0,IF(J23=H23,1,0)))</f>
        <v>0</v>
      </c>
      <c r="K24" s="103">
        <f>IF(K23&gt;M23,3,IF(K23+M23=0,0,IF(K23=M23,1,0)))</f>
        <v>0</v>
      </c>
      <c r="L24" s="104" t="s">
        <v>21</v>
      </c>
      <c r="M24" s="105">
        <f>IF(M23&gt;K23,3,IF(M23+K23=0,0,IF(M23=K23,1,0)))</f>
        <v>0</v>
      </c>
      <c r="N24" s="103">
        <f>IF(N23&gt;P23,3,IF(N23+P23=0,0,IF(N23=P23,1,0)))</f>
        <v>0</v>
      </c>
      <c r="O24" s="104" t="s">
        <v>21</v>
      </c>
      <c r="P24" s="105">
        <f>IF(P23&gt;N23,3,IF(P23+N23=0,0,IF(P23=N23,1,0)))</f>
        <v>0</v>
      </c>
      <c r="Q24" s="103">
        <f>IF(Q23&gt;S23,3,IF(Q23+S23=0,0,IF(Q23=S23,1,0)))</f>
        <v>0</v>
      </c>
      <c r="R24" s="104" t="s">
        <v>21</v>
      </c>
      <c r="S24" s="105">
        <f>IF(S23&gt;Q23,3,IF(S23+Q23=0,0,IF(S23=Q23,1,0)))</f>
        <v>0</v>
      </c>
      <c r="T24" s="103">
        <f>IF(T23&gt;V23,3,IF(T23+V23=0,0,IF(T23=V23,1,0)))</f>
        <v>0</v>
      </c>
      <c r="U24" s="104" t="s">
        <v>21</v>
      </c>
      <c r="V24" s="105">
        <f>IF(V23&gt;T23,3,IF(V23+T23=0,0,IF(V23=T23,1,0)))</f>
        <v>0</v>
      </c>
      <c r="W24" s="250" t="s">
        <v>22</v>
      </c>
      <c r="X24" s="251"/>
      <c r="Y24" s="252"/>
      <c r="Z24" s="107">
        <f>IF(Z23&gt;AB23,3,IF(Z23+AB23=0,0,IF(Z23=AB23,1,0)))</f>
        <v>0</v>
      </c>
      <c r="AA24" s="104" t="s">
        <v>21</v>
      </c>
      <c r="AB24" s="105">
        <f>IF(AB23&gt;Z23,3,IF(AB23+Z23=0,0,IF(AB23=Z23,1,0)))</f>
        <v>0</v>
      </c>
      <c r="AC24" s="103">
        <f>IF(AC23&gt;AE23,3,IF(AC23+AE23=0,0,IF(AC23=AE23,1,0)))</f>
        <v>0</v>
      </c>
      <c r="AD24" s="104" t="s">
        <v>21</v>
      </c>
      <c r="AE24" s="105">
        <f>IF(AE23&gt;AC23,3,IF(AE23+AC23=0,0,IF(AE23=AC23,1,0)))</f>
        <v>0</v>
      </c>
      <c r="AF24" s="103">
        <f>IF(AF23&gt;AH23,3,IF(AF23+AH23=0,0,IF(AF23=AH23,1,0)))</f>
        <v>0</v>
      </c>
      <c r="AG24" s="104" t="s">
        <v>21</v>
      </c>
      <c r="AH24" s="105">
        <f>IF(AH23&gt;AF23,3,IF(AH23+AF23=0,0,IF(AH23=AF23,1,0)))</f>
        <v>0</v>
      </c>
      <c r="AI24" s="103">
        <f>IF(AI23&gt;AK23,3,IF(AI23+AK23=0,0,IF(AI23=AK23,1,0)))</f>
        <v>0</v>
      </c>
      <c r="AJ24" s="104" t="s">
        <v>21</v>
      </c>
      <c r="AK24" s="105">
        <f>IF(AK23&gt;AI23,3,IF(AK23+AI23=0,0,IF(AK23=AI23,1,0)))</f>
        <v>0</v>
      </c>
      <c r="AL24" s="103">
        <f>IF(AL23&gt;AN23,3,IF(AL23+AN23=0,0,IF(AL23=AN23,1,0)))</f>
        <v>0</v>
      </c>
      <c r="AM24" s="104" t="s">
        <v>21</v>
      </c>
      <c r="AN24" s="105">
        <f>IF(AN23&gt;AL23,3,IF(AN23+AL23=0,0,IF(AN23=AL23,1,0)))</f>
        <v>0</v>
      </c>
      <c r="AO24" s="103">
        <f>IF(AO23&gt;AQ23,3,IF(AO23+AQ23=0,0,IF(AO23=AQ23,1,0)))</f>
        <v>0</v>
      </c>
      <c r="AP24" s="104" t="s">
        <v>21</v>
      </c>
      <c r="AQ24" s="105">
        <f>IF(AQ23&gt;AO23,3,IF(AQ23+AO23=0,0,IF(AQ23=AO23,1,0)))</f>
        <v>0</v>
      </c>
      <c r="AR24" s="103">
        <f>IF(AR23&gt;AT23,3,IF(AR23+AT23=0,0,IF(AR23=AT23,1,0)))</f>
        <v>0</v>
      </c>
      <c r="AS24" s="104" t="s">
        <v>21</v>
      </c>
      <c r="AT24" s="105">
        <f>IF(AT23&gt;AR23,3,IF(AT23+AR23=0,0,IF(AT23=AR23,1,0)))</f>
        <v>0</v>
      </c>
      <c r="AU24" s="250" t="s">
        <v>22</v>
      </c>
      <c r="AV24" s="251"/>
      <c r="AW24" s="252"/>
      <c r="AX24" s="246">
        <f>AX23-AZ23</f>
        <v>0</v>
      </c>
      <c r="AY24" s="247"/>
      <c r="AZ24" s="248"/>
      <c r="BA24" s="223">
        <f>BA23-BC23</f>
        <v>0</v>
      </c>
      <c r="BB24" s="224"/>
      <c r="BC24" s="225"/>
      <c r="BD24" s="244"/>
    </row>
    <row r="25" spans="1:26" ht="12.75" customHeight="1">
      <c r="A25" s="6"/>
      <c r="B25" s="10"/>
      <c r="C25" s="9"/>
      <c r="D25" s="10"/>
      <c r="E25" s="10"/>
      <c r="F25" s="9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9"/>
      <c r="S25" s="10"/>
      <c r="T25" s="10"/>
      <c r="U25" s="9"/>
      <c r="V25" s="10"/>
      <c r="W25" s="10"/>
      <c r="X25" s="9"/>
      <c r="Y25" s="10"/>
      <c r="Z25" s="10"/>
    </row>
    <row r="26" spans="1:25" ht="12.75" customHeight="1">
      <c r="A26" s="6"/>
      <c r="B26" s="10"/>
      <c r="C26" s="9"/>
      <c r="D26" s="10"/>
      <c r="E26" s="10"/>
      <c r="F26" s="9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9"/>
      <c r="S26" s="10"/>
      <c r="T26" s="10"/>
      <c r="U26" s="9"/>
      <c r="V26" s="10"/>
      <c r="W26" s="10"/>
      <c r="X26" s="9"/>
      <c r="Y26" s="10"/>
    </row>
    <row r="27" spans="1:25" ht="12.75" customHeight="1">
      <c r="A27" s="6"/>
      <c r="B27" s="10"/>
      <c r="C27" s="9"/>
      <c r="D27" s="10"/>
      <c r="E27" s="10"/>
      <c r="F27" s="9"/>
      <c r="G27" s="10"/>
      <c r="H27" s="10"/>
      <c r="I27" s="9"/>
      <c r="J27" s="10"/>
      <c r="K27" s="10"/>
      <c r="L27" s="9"/>
      <c r="M27" s="10"/>
      <c r="N27" s="10"/>
      <c r="O27" s="9"/>
      <c r="P27" s="10"/>
      <c r="Q27" s="10"/>
      <c r="R27" s="9"/>
      <c r="S27" s="10"/>
      <c r="T27" s="10"/>
      <c r="U27" s="9"/>
      <c r="V27" s="10"/>
      <c r="W27" s="10"/>
      <c r="X27" s="9"/>
      <c r="Y27" s="10"/>
    </row>
    <row r="28" spans="1:25" ht="12.75" customHeight="1">
      <c r="A28" s="6"/>
      <c r="B28" s="10"/>
      <c r="C28" s="9"/>
      <c r="D28" s="10"/>
      <c r="E28" s="10"/>
      <c r="F28" s="9"/>
      <c r="G28" s="10"/>
      <c r="H28" s="10"/>
      <c r="I28" s="9"/>
      <c r="J28" s="10"/>
      <c r="K28" s="10"/>
      <c r="L28" s="9"/>
      <c r="M28" s="10"/>
      <c r="N28" s="10"/>
      <c r="O28" s="9"/>
      <c r="P28" s="10"/>
      <c r="Q28" s="10"/>
      <c r="R28" s="9"/>
      <c r="S28" s="10"/>
      <c r="T28" s="10"/>
      <c r="U28" s="9"/>
      <c r="V28" s="10"/>
      <c r="W28" s="10"/>
      <c r="X28" s="9"/>
      <c r="Y28" s="10"/>
    </row>
    <row r="29" spans="1:25" ht="12.75" customHeight="1">
      <c r="A29" s="6"/>
      <c r="B29" s="10"/>
      <c r="C29" s="9"/>
      <c r="D29" s="10"/>
      <c r="E29" s="10"/>
      <c r="F29" s="9"/>
      <c r="G29" s="10"/>
      <c r="H29" s="10"/>
      <c r="I29" s="9"/>
      <c r="J29" s="10"/>
      <c r="K29" s="10"/>
      <c r="L29" s="9"/>
      <c r="M29" s="10"/>
      <c r="N29" s="10"/>
      <c r="O29" s="9"/>
      <c r="P29" s="10"/>
      <c r="Q29" s="10"/>
      <c r="R29" s="9"/>
      <c r="S29" s="10"/>
      <c r="T29" s="10"/>
      <c r="U29" s="9"/>
      <c r="V29" s="10"/>
      <c r="W29" s="10"/>
      <c r="X29" s="9"/>
      <c r="Y29" s="10"/>
    </row>
    <row r="30" spans="1:25" ht="12.75" customHeight="1">
      <c r="A30" s="6"/>
      <c r="B30" s="10"/>
      <c r="C30" s="9"/>
      <c r="D30" s="10"/>
      <c r="E30" s="10"/>
      <c r="F30" s="9"/>
      <c r="G30" s="10"/>
      <c r="H30" s="10"/>
      <c r="I30" s="9"/>
      <c r="J30" s="10"/>
      <c r="K30" s="10"/>
      <c r="L30" s="9"/>
      <c r="M30" s="10"/>
      <c r="N30" s="10"/>
      <c r="O30" s="9"/>
      <c r="P30" s="10"/>
      <c r="Q30" s="10"/>
      <c r="R30" s="9"/>
      <c r="S30" s="10"/>
      <c r="T30" s="10"/>
      <c r="U30" s="9"/>
      <c r="V30" s="10"/>
      <c r="W30" s="10"/>
      <c r="X30" s="9"/>
      <c r="Y30" s="10"/>
    </row>
    <row r="31" spans="1:25" ht="12.75" customHeight="1">
      <c r="A31" s="6"/>
      <c r="B31" s="10"/>
      <c r="C31" s="9"/>
      <c r="D31" s="10"/>
      <c r="E31" s="10"/>
      <c r="F31" s="9"/>
      <c r="G31" s="10"/>
      <c r="H31" s="10"/>
      <c r="I31" s="9"/>
      <c r="J31" s="10"/>
      <c r="K31" s="10"/>
      <c r="L31" s="9"/>
      <c r="M31" s="10"/>
      <c r="N31" s="10"/>
      <c r="O31" s="9"/>
      <c r="P31" s="10"/>
      <c r="Q31" s="10"/>
      <c r="R31" s="9"/>
      <c r="S31" s="10"/>
      <c r="T31" s="10"/>
      <c r="U31" s="9"/>
      <c r="V31" s="10"/>
      <c r="W31" s="10"/>
      <c r="X31" s="9"/>
      <c r="Y31" s="10"/>
    </row>
    <row r="32" spans="1:25" ht="12.75" customHeight="1">
      <c r="A32" s="6"/>
      <c r="B32" s="10"/>
      <c r="C32" s="9"/>
      <c r="D32" s="10"/>
      <c r="E32" s="10"/>
      <c r="F32" s="9"/>
      <c r="G32" s="10"/>
      <c r="H32" s="10"/>
      <c r="I32" s="9"/>
      <c r="J32" s="10"/>
      <c r="K32" s="10"/>
      <c r="L32" s="9"/>
      <c r="M32" s="10"/>
      <c r="N32" s="10"/>
      <c r="O32" s="9"/>
      <c r="P32" s="10"/>
      <c r="Q32" s="10"/>
      <c r="R32" s="9"/>
      <c r="S32" s="10"/>
      <c r="T32" s="10"/>
      <c r="U32" s="9"/>
      <c r="V32" s="10"/>
      <c r="W32" s="10"/>
      <c r="X32" s="9"/>
      <c r="Y32" s="10"/>
    </row>
    <row r="33" spans="1:25" ht="12.75" customHeight="1">
      <c r="A33" s="6"/>
      <c r="B33" s="10"/>
      <c r="C33" s="9"/>
      <c r="D33" s="10"/>
      <c r="E33" s="10"/>
      <c r="F33" s="9"/>
      <c r="G33" s="10"/>
      <c r="H33" s="10"/>
      <c r="I33" s="9"/>
      <c r="J33" s="10"/>
      <c r="K33" s="10"/>
      <c r="L33" s="9"/>
      <c r="M33" s="10"/>
      <c r="N33" s="10"/>
      <c r="O33" s="9"/>
      <c r="P33" s="10"/>
      <c r="Q33" s="10"/>
      <c r="R33" s="9"/>
      <c r="S33" s="10"/>
      <c r="T33" s="10"/>
      <c r="U33" s="9"/>
      <c r="V33" s="10"/>
      <c r="W33" s="10"/>
      <c r="X33" s="9"/>
      <c r="Y33" s="10"/>
    </row>
    <row r="34" spans="1:25" ht="12.75" customHeight="1">
      <c r="A34" s="6"/>
      <c r="B34" s="10"/>
      <c r="C34" s="9"/>
      <c r="D34" s="10"/>
      <c r="E34" s="10"/>
      <c r="F34" s="9"/>
      <c r="G34" s="10"/>
      <c r="H34" s="10"/>
      <c r="I34" s="9"/>
      <c r="J34" s="10"/>
      <c r="K34" s="10"/>
      <c r="L34" s="9"/>
      <c r="M34" s="10"/>
      <c r="N34" s="10"/>
      <c r="O34" s="9"/>
      <c r="P34" s="10"/>
      <c r="Q34" s="10"/>
      <c r="R34" s="9"/>
      <c r="S34" s="10"/>
      <c r="T34" s="10"/>
      <c r="U34" s="9"/>
      <c r="V34" s="10"/>
      <c r="W34" s="10"/>
      <c r="X34" s="9"/>
      <c r="Y34" s="10"/>
    </row>
    <row r="35" spans="1:25" ht="12.75" customHeight="1">
      <c r="A35" s="6"/>
      <c r="B35" s="10"/>
      <c r="C35" s="9"/>
      <c r="D35" s="10"/>
      <c r="E35" s="10"/>
      <c r="F35" s="9"/>
      <c r="G35" s="10"/>
      <c r="H35" s="10"/>
      <c r="I35" s="9"/>
      <c r="J35" s="10"/>
      <c r="K35" s="10"/>
      <c r="L35" s="9"/>
      <c r="M35" s="10"/>
      <c r="N35" s="10"/>
      <c r="O35" s="9"/>
      <c r="P35" s="10"/>
      <c r="Q35" s="10"/>
      <c r="R35" s="9"/>
      <c r="S35" s="10"/>
      <c r="T35" s="10"/>
      <c r="U35" s="9"/>
      <c r="V35" s="10"/>
      <c r="W35" s="10"/>
      <c r="X35" s="9"/>
      <c r="Y35" s="10"/>
    </row>
    <row r="36" spans="1:25" ht="12.75" customHeight="1">
      <c r="A36" s="6"/>
      <c r="B36" s="10"/>
      <c r="C36" s="9"/>
      <c r="D36" s="10"/>
      <c r="E36" s="10"/>
      <c r="F36" s="9"/>
      <c r="G36" s="10"/>
      <c r="H36" s="10"/>
      <c r="I36" s="9"/>
      <c r="J36" s="10"/>
      <c r="K36" s="10"/>
      <c r="L36" s="9"/>
      <c r="M36" s="10"/>
      <c r="N36" s="10"/>
      <c r="O36" s="9"/>
      <c r="P36" s="10"/>
      <c r="Q36" s="10"/>
      <c r="R36" s="9"/>
      <c r="S36" s="10"/>
      <c r="T36" s="10"/>
      <c r="U36" s="9"/>
      <c r="V36" s="10"/>
      <c r="W36" s="10"/>
      <c r="X36" s="9"/>
      <c r="Y36" s="10"/>
    </row>
    <row r="37" spans="1:25" ht="12.75" customHeight="1">
      <c r="A37" s="6"/>
      <c r="B37" s="10"/>
      <c r="C37" s="9"/>
      <c r="D37" s="10"/>
      <c r="E37" s="10"/>
      <c r="F37" s="9"/>
      <c r="G37" s="10"/>
      <c r="H37" s="10"/>
      <c r="I37" s="9"/>
      <c r="J37" s="10"/>
      <c r="K37" s="10"/>
      <c r="L37" s="9"/>
      <c r="M37" s="10"/>
      <c r="N37" s="10"/>
      <c r="O37" s="9"/>
      <c r="P37" s="10"/>
      <c r="Q37" s="10"/>
      <c r="R37" s="9"/>
      <c r="S37" s="10"/>
      <c r="T37" s="10"/>
      <c r="U37" s="9"/>
      <c r="V37" s="10"/>
      <c r="W37" s="10"/>
      <c r="X37" s="9"/>
      <c r="Y37" s="10"/>
    </row>
    <row r="38" ht="2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 password="FF33" sheet="1" objects="1" scenarios="1"/>
  <mergeCells count="90">
    <mergeCell ref="BA10:BC10"/>
    <mergeCell ref="AX12:AZ12"/>
    <mergeCell ref="AI15:AK15"/>
    <mergeCell ref="AI16:AK16"/>
    <mergeCell ref="AX14:AZ14"/>
    <mergeCell ref="BA14:BC14"/>
    <mergeCell ref="BA12:BC12"/>
    <mergeCell ref="AX16:AZ16"/>
    <mergeCell ref="BA16:BC16"/>
    <mergeCell ref="Z6:AW7"/>
    <mergeCell ref="AX6:BD7"/>
    <mergeCell ref="AX8:AZ8"/>
    <mergeCell ref="BA8:BC8"/>
    <mergeCell ref="Z8:AB8"/>
    <mergeCell ref="AC8:AE8"/>
    <mergeCell ref="AF8:AH8"/>
    <mergeCell ref="AU8:AW8"/>
    <mergeCell ref="AL8:AN8"/>
    <mergeCell ref="AO8:AQ8"/>
    <mergeCell ref="T22:V22"/>
    <mergeCell ref="T21:V21"/>
    <mergeCell ref="H14:J14"/>
    <mergeCell ref="A15:A16"/>
    <mergeCell ref="A17:A18"/>
    <mergeCell ref="A19:A20"/>
    <mergeCell ref="H13:J13"/>
    <mergeCell ref="Q20:S20"/>
    <mergeCell ref="Q19:S19"/>
    <mergeCell ref="N18:P18"/>
    <mergeCell ref="N17:P17"/>
    <mergeCell ref="A23:A24"/>
    <mergeCell ref="E12:G12"/>
    <mergeCell ref="A13:A14"/>
    <mergeCell ref="A21:A22"/>
    <mergeCell ref="A3:D3"/>
    <mergeCell ref="A9:A10"/>
    <mergeCell ref="A11:A12"/>
    <mergeCell ref="A5:D5"/>
    <mergeCell ref="A4:D4"/>
    <mergeCell ref="B6:Y7"/>
    <mergeCell ref="K8:M8"/>
    <mergeCell ref="B10:D10"/>
    <mergeCell ref="H8:J8"/>
    <mergeCell ref="B8:D8"/>
    <mergeCell ref="E8:G8"/>
    <mergeCell ref="E11:G11"/>
    <mergeCell ref="B9:D9"/>
    <mergeCell ref="AC12:AE12"/>
    <mergeCell ref="K16:M16"/>
    <mergeCell ref="K15:M15"/>
    <mergeCell ref="Z10:AB10"/>
    <mergeCell ref="AC11:AE11"/>
    <mergeCell ref="AI8:AK8"/>
    <mergeCell ref="AU24:AW24"/>
    <mergeCell ref="AL17:AN17"/>
    <mergeCell ref="AL18:AN18"/>
    <mergeCell ref="AO19:AQ19"/>
    <mergeCell ref="AO20:AQ20"/>
    <mergeCell ref="W24:Y24"/>
    <mergeCell ref="W23:Y23"/>
    <mergeCell ref="A1:BD1"/>
    <mergeCell ref="BD9:BD10"/>
    <mergeCell ref="BD11:BD12"/>
    <mergeCell ref="BD13:BD14"/>
    <mergeCell ref="AF13:AH13"/>
    <mergeCell ref="AF14:AH14"/>
    <mergeCell ref="N8:P8"/>
    <mergeCell ref="Q8:S8"/>
    <mergeCell ref="AR8:AT8"/>
    <mergeCell ref="Z9:AB9"/>
    <mergeCell ref="Q3:AI4"/>
    <mergeCell ref="BD23:BD24"/>
    <mergeCell ref="BD15:BD16"/>
    <mergeCell ref="BD17:BD18"/>
    <mergeCell ref="BD19:BD20"/>
    <mergeCell ref="BD21:BD22"/>
    <mergeCell ref="BA22:BC22"/>
    <mergeCell ref="AX24:AZ24"/>
    <mergeCell ref="AX18:AZ18"/>
    <mergeCell ref="BA18:BC18"/>
    <mergeCell ref="BA24:BC24"/>
    <mergeCell ref="AX10:AZ10"/>
    <mergeCell ref="T8:V8"/>
    <mergeCell ref="W8:Y8"/>
    <mergeCell ref="AX20:AZ20"/>
    <mergeCell ref="BA20:BC20"/>
    <mergeCell ref="AR21:AT21"/>
    <mergeCell ref="AR22:AT22"/>
    <mergeCell ref="AX22:AZ22"/>
    <mergeCell ref="AU23:AW23"/>
  </mergeCells>
  <printOptions/>
  <pageMargins left="0.2362204724409449" right="0.1968503937007874" top="0.8661417322834646" bottom="0.7086614173228347" header="0.3937007874015748" footer="0.1968503937007874"/>
  <pageSetup horizontalDpi="300" verticalDpi="300" orientation="landscape" paperSize="9" scale="85" r:id="rId1"/>
  <headerFooter alignWithMargins="0">
    <oddHeader>&amp;C&amp;"Arial Narrow,Standard"&amp;11Behinderten- und Rehabilitations- Sportverband Bayern e.V.
Abt.: Fußballtennis</oddHeader>
    <oddFooter>&amp;L&amp;"Arial Narrow,Standard"&amp;8Erstellt am &amp;D &amp;T
von Lothar Eismann&amp;R&amp;"Arial Narrow,Standard"&amp;8Seite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7"/>
  <sheetViews>
    <sheetView zoomScalePageLayoutView="0" workbookViewId="0" topLeftCell="A1">
      <selection activeCell="AQ15" sqref="AQ15"/>
    </sheetView>
  </sheetViews>
  <sheetFormatPr defaultColWidth="11.421875" defaultRowHeight="12.75"/>
  <cols>
    <col min="1" max="1" width="19.140625" style="3" customWidth="1"/>
    <col min="2" max="2" width="3.00390625" style="7" customWidth="1"/>
    <col min="3" max="3" width="1.7109375" style="8" customWidth="1"/>
    <col min="4" max="5" width="3.00390625" style="7" customWidth="1"/>
    <col min="6" max="6" width="1.7109375" style="8" customWidth="1"/>
    <col min="7" max="8" width="3.00390625" style="7" customWidth="1"/>
    <col min="9" max="9" width="1.7109375" style="8" customWidth="1"/>
    <col min="10" max="11" width="3.00390625" style="7" customWidth="1"/>
    <col min="12" max="12" width="1.7109375" style="8" customWidth="1"/>
    <col min="13" max="14" width="3.00390625" style="7" customWidth="1"/>
    <col min="15" max="15" width="1.7109375" style="8" customWidth="1"/>
    <col min="16" max="17" width="3.00390625" style="7" customWidth="1"/>
    <col min="18" max="18" width="1.7109375" style="8" customWidth="1"/>
    <col min="19" max="20" width="3.00390625" style="7" customWidth="1"/>
    <col min="21" max="21" width="1.7109375" style="8" customWidth="1"/>
    <col min="22" max="23" width="3.00390625" style="7" customWidth="1"/>
    <col min="24" max="24" width="1.7109375" style="8" customWidth="1"/>
    <col min="25" max="26" width="3.00390625" style="7" customWidth="1"/>
    <col min="27" max="27" width="1.7109375" style="7" customWidth="1"/>
    <col min="28" max="28" width="3.00390625" style="8" customWidth="1"/>
    <col min="29" max="29" width="3.00390625" style="7" customWidth="1"/>
    <col min="30" max="30" width="1.7109375" style="7" customWidth="1"/>
    <col min="31" max="31" width="3.00390625" style="8" customWidth="1"/>
    <col min="32" max="32" width="3.00390625" style="7" customWidth="1"/>
    <col min="33" max="33" width="1.7109375" style="7" customWidth="1"/>
    <col min="34" max="35" width="3.00390625" style="7" customWidth="1"/>
    <col min="36" max="36" width="1.7109375" style="3" customWidth="1"/>
    <col min="37" max="37" width="3.00390625" style="3" customWidth="1"/>
    <col min="38" max="38" width="3.00390625" style="0" customWidth="1"/>
    <col min="39" max="39" width="1.7109375" style="0" customWidth="1"/>
    <col min="40" max="41" width="3.00390625" style="0" customWidth="1"/>
    <col min="42" max="42" width="1.7109375" style="0" customWidth="1"/>
    <col min="43" max="44" width="3.00390625" style="0" customWidth="1"/>
    <col min="45" max="45" width="1.7109375" style="0" customWidth="1"/>
    <col min="46" max="47" width="3.00390625" style="0" customWidth="1"/>
    <col min="48" max="48" width="1.7109375" style="0" customWidth="1"/>
    <col min="49" max="49" width="3.00390625" style="0" customWidth="1"/>
    <col min="50" max="50" width="4.00390625" style="0" bestFit="1" customWidth="1"/>
    <col min="51" max="51" width="1.7109375" style="0" customWidth="1"/>
    <col min="52" max="52" width="3.8515625" style="0" customWidth="1"/>
    <col min="53" max="53" width="3.00390625" style="0" customWidth="1"/>
    <col min="54" max="54" width="1.7109375" style="0" customWidth="1"/>
    <col min="55" max="55" width="3.00390625" style="0" customWidth="1"/>
    <col min="56" max="56" width="6.28125" style="0" customWidth="1"/>
  </cols>
  <sheetData>
    <row r="1" spans="1:56" s="100" customFormat="1" ht="18.75" customHeight="1">
      <c r="A1" s="242" t="s">
        <v>95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</row>
    <row r="2" spans="6:56" ht="12.75">
      <c r="F2" s="55"/>
      <c r="G2" s="56"/>
      <c r="H2" s="56"/>
      <c r="I2" s="55"/>
      <c r="J2" s="56"/>
      <c r="K2" s="56"/>
      <c r="L2" s="55"/>
      <c r="M2" s="56"/>
      <c r="N2" s="56"/>
      <c r="O2" s="55"/>
      <c r="P2" s="56"/>
      <c r="Q2" s="56"/>
      <c r="R2" s="55"/>
      <c r="S2" s="56"/>
      <c r="T2" s="56"/>
      <c r="U2" s="55"/>
      <c r="V2" s="56"/>
      <c r="W2" s="56"/>
      <c r="X2" s="55"/>
      <c r="Y2" s="56"/>
      <c r="Z2" s="56"/>
      <c r="AA2" s="56"/>
      <c r="AB2" s="55"/>
      <c r="AC2" s="56"/>
      <c r="AD2" s="56"/>
      <c r="AE2" s="55"/>
      <c r="AF2" s="56"/>
      <c r="AG2" s="56"/>
      <c r="AH2" s="56"/>
      <c r="AI2" s="56"/>
      <c r="AJ2" s="54"/>
      <c r="AK2" s="54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</row>
    <row r="3" spans="1:56" ht="12.75">
      <c r="A3" s="256"/>
      <c r="B3" s="256"/>
      <c r="C3" s="256"/>
      <c r="D3" s="256"/>
      <c r="F3" s="55"/>
      <c r="G3" s="56"/>
      <c r="H3" s="56"/>
      <c r="I3" s="55"/>
      <c r="J3" s="56"/>
      <c r="K3" s="56"/>
      <c r="L3" s="55"/>
      <c r="M3" s="56"/>
      <c r="N3" s="56"/>
      <c r="O3" s="55"/>
      <c r="P3" s="56"/>
      <c r="Q3" s="242" t="s">
        <v>77</v>
      </c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54"/>
      <c r="AK3" s="54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</row>
    <row r="4" spans="1:56" ht="12.75">
      <c r="A4" s="256"/>
      <c r="B4" s="256"/>
      <c r="C4" s="256"/>
      <c r="D4" s="256"/>
      <c r="F4" s="55"/>
      <c r="G4" s="56"/>
      <c r="H4" s="56"/>
      <c r="I4" s="55"/>
      <c r="J4" s="56"/>
      <c r="K4" s="56"/>
      <c r="L4" s="55"/>
      <c r="M4" s="56"/>
      <c r="N4" s="56"/>
      <c r="O4" s="55"/>
      <c r="P4" s="56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54"/>
      <c r="AK4" s="54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</row>
    <row r="5" spans="1:56" ht="13.5" thickBot="1">
      <c r="A5" s="256"/>
      <c r="B5" s="256"/>
      <c r="C5" s="256"/>
      <c r="D5" s="256"/>
      <c r="F5" s="55"/>
      <c r="G5" s="56"/>
      <c r="H5" s="56"/>
      <c r="I5" s="55"/>
      <c r="J5" s="56"/>
      <c r="K5" s="56"/>
      <c r="L5" s="55"/>
      <c r="M5" s="56"/>
      <c r="N5" s="56"/>
      <c r="O5" s="55"/>
      <c r="P5" s="56"/>
      <c r="Q5" s="56"/>
      <c r="R5" s="55"/>
      <c r="S5" s="56"/>
      <c r="T5" s="56"/>
      <c r="U5" s="55"/>
      <c r="V5" s="56"/>
      <c r="W5" s="56"/>
      <c r="X5" s="55"/>
      <c r="Y5" s="56"/>
      <c r="Z5" s="56"/>
      <c r="AA5" s="56"/>
      <c r="AB5" s="55"/>
      <c r="AC5" s="56"/>
      <c r="AD5" s="56"/>
      <c r="AE5" s="55"/>
      <c r="AF5" s="56"/>
      <c r="AG5" s="56"/>
      <c r="AH5" s="56"/>
      <c r="AI5" s="56"/>
      <c r="AJ5" s="54"/>
      <c r="AK5" s="54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</row>
    <row r="6" spans="1:56" ht="12.75">
      <c r="A6" s="101"/>
      <c r="B6" s="257" t="s">
        <v>28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9"/>
      <c r="Z6" s="257" t="s">
        <v>29</v>
      </c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9"/>
      <c r="AX6" s="257" t="s">
        <v>30</v>
      </c>
      <c r="AY6" s="258"/>
      <c r="AZ6" s="258"/>
      <c r="BA6" s="258"/>
      <c r="BB6" s="258"/>
      <c r="BC6" s="258"/>
      <c r="BD6" s="259"/>
    </row>
    <row r="7" spans="1:56" ht="13.5" thickBot="1">
      <c r="A7" s="102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2"/>
      <c r="Z7" s="260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2"/>
      <c r="AX7" s="260"/>
      <c r="AY7" s="261"/>
      <c r="AZ7" s="261"/>
      <c r="BA7" s="261"/>
      <c r="BB7" s="261"/>
      <c r="BC7" s="261"/>
      <c r="BD7" s="262"/>
    </row>
    <row r="8" spans="1:56" s="2" customFormat="1" ht="115.5" customHeight="1">
      <c r="A8" s="21"/>
      <c r="B8" s="229" t="str">
        <f>A9</f>
        <v>Gunzenhausen I</v>
      </c>
      <c r="C8" s="229"/>
      <c r="D8" s="230"/>
      <c r="E8" s="229" t="str">
        <f>A11</f>
        <v>Gunzenhausen II</v>
      </c>
      <c r="F8" s="229"/>
      <c r="G8" s="230"/>
      <c r="H8" s="229" t="str">
        <f>A13</f>
        <v>Selb / Schönwald</v>
      </c>
      <c r="I8" s="229"/>
      <c r="J8" s="230"/>
      <c r="K8" s="229" t="str">
        <f>A15</f>
        <v>Fürth II</v>
      </c>
      <c r="L8" s="229"/>
      <c r="M8" s="230"/>
      <c r="N8" s="229" t="str">
        <f>A17</f>
        <v>Penzberg</v>
      </c>
      <c r="O8" s="229"/>
      <c r="P8" s="230"/>
      <c r="Q8" s="229" t="str">
        <f>A19</f>
        <v>Ebern</v>
      </c>
      <c r="R8" s="229"/>
      <c r="S8" s="230"/>
      <c r="T8" s="229" t="str">
        <f>A21</f>
        <v>Kümmersbruck</v>
      </c>
      <c r="U8" s="229"/>
      <c r="V8" s="230"/>
      <c r="W8" s="229" t="str">
        <f>A23</f>
        <v>Kahl / Kleinwallstadt</v>
      </c>
      <c r="X8" s="229"/>
      <c r="Y8" s="231"/>
      <c r="Z8" s="271" t="str">
        <f>A9</f>
        <v>Gunzenhausen I</v>
      </c>
      <c r="AA8" s="229"/>
      <c r="AB8" s="230"/>
      <c r="AC8" s="229" t="str">
        <f>A11</f>
        <v>Gunzenhausen II</v>
      </c>
      <c r="AD8" s="229"/>
      <c r="AE8" s="230"/>
      <c r="AF8" s="229" t="str">
        <f>A13</f>
        <v>Selb / Schönwald</v>
      </c>
      <c r="AG8" s="229"/>
      <c r="AH8" s="230"/>
      <c r="AI8" s="229" t="str">
        <f>A15</f>
        <v>Fürth II</v>
      </c>
      <c r="AJ8" s="229"/>
      <c r="AK8" s="230"/>
      <c r="AL8" s="229" t="str">
        <f>A17</f>
        <v>Penzberg</v>
      </c>
      <c r="AM8" s="229"/>
      <c r="AN8" s="230"/>
      <c r="AO8" s="229" t="str">
        <f>A19</f>
        <v>Ebern</v>
      </c>
      <c r="AP8" s="229"/>
      <c r="AQ8" s="230"/>
      <c r="AR8" s="229" t="str">
        <f>A21</f>
        <v>Kümmersbruck</v>
      </c>
      <c r="AS8" s="229"/>
      <c r="AT8" s="230"/>
      <c r="AU8" s="229" t="str">
        <f>A23</f>
        <v>Kahl / Kleinwallstadt</v>
      </c>
      <c r="AV8" s="229"/>
      <c r="AW8" s="231"/>
      <c r="AX8" s="265" t="s">
        <v>23</v>
      </c>
      <c r="AY8" s="266"/>
      <c r="AZ8" s="267"/>
      <c r="BA8" s="268" t="s">
        <v>22</v>
      </c>
      <c r="BB8" s="269"/>
      <c r="BC8" s="270"/>
      <c r="BD8" s="108" t="s">
        <v>24</v>
      </c>
    </row>
    <row r="9" spans="1:56" s="1" customFormat="1" ht="21.75" customHeight="1">
      <c r="A9" s="254" t="str">
        <f>'Sp-PLanVorr.'!W8</f>
        <v>Gunzenhausen I</v>
      </c>
      <c r="B9" s="235" t="s">
        <v>13</v>
      </c>
      <c r="C9" s="236"/>
      <c r="D9" s="237"/>
      <c r="E9" s="16">
        <f>'Sp-PLanVorr.'!AD18</f>
        <v>33</v>
      </c>
      <c r="F9" s="14" t="s">
        <v>21</v>
      </c>
      <c r="G9" s="17">
        <f>'Sp-PLanVorr.'!AG18</f>
        <v>12</v>
      </c>
      <c r="H9" s="16">
        <f>'Sp-PLanVorr.'!AD38</f>
        <v>13</v>
      </c>
      <c r="I9" s="14" t="s">
        <v>21</v>
      </c>
      <c r="J9" s="17">
        <f>'Sp-PLanVorr.'!AG38</f>
        <v>14</v>
      </c>
      <c r="K9" s="16">
        <f>'Sp-PLanVorr.'!AG29</f>
        <v>19</v>
      </c>
      <c r="L9" s="14" t="s">
        <v>21</v>
      </c>
      <c r="M9" s="17">
        <f>'Sp-PLanVorr.'!AD29</f>
        <v>14</v>
      </c>
      <c r="N9" s="16">
        <f>'Sp-PLanVorr.'!AG77</f>
        <v>24</v>
      </c>
      <c r="O9" s="14" t="s">
        <v>21</v>
      </c>
      <c r="P9" s="17">
        <f>'Sp-PLanVorr.'!AD77</f>
        <v>12</v>
      </c>
      <c r="Q9" s="16">
        <f>'Sp-PLanVorr.'!AD62</f>
        <v>10</v>
      </c>
      <c r="R9" s="14" t="s">
        <v>21</v>
      </c>
      <c r="S9" s="17">
        <f>'Sp-PLanVorr.'!AG62</f>
        <v>0</v>
      </c>
      <c r="T9" s="16">
        <f>'Sp-PLanVorr.'!AD86</f>
        <v>25</v>
      </c>
      <c r="U9" s="14" t="s">
        <v>21</v>
      </c>
      <c r="V9" s="17">
        <f>'Sp-PLanVorr.'!AG86</f>
        <v>18</v>
      </c>
      <c r="W9" s="16">
        <f>'Sp-PLanVorr.'!AG53</f>
        <v>25</v>
      </c>
      <c r="X9" s="14" t="s">
        <v>21</v>
      </c>
      <c r="Y9" s="18">
        <f>'Sp-PLanVorr.'!AD53</f>
        <v>14</v>
      </c>
      <c r="Z9" s="249" t="s">
        <v>13</v>
      </c>
      <c r="AA9" s="236"/>
      <c r="AB9" s="237"/>
      <c r="AC9" s="16">
        <f>'Sp-PLanRückr.'!AD18</f>
        <v>0</v>
      </c>
      <c r="AD9" s="14" t="s">
        <v>21</v>
      </c>
      <c r="AE9" s="17">
        <f>'Sp-PLanRückr.'!AG18</f>
        <v>0</v>
      </c>
      <c r="AF9" s="16">
        <f>'Sp-PLanRückr.'!AD38</f>
        <v>0</v>
      </c>
      <c r="AG9" s="14" t="s">
        <v>21</v>
      </c>
      <c r="AH9" s="17">
        <f>'Sp-PLanRückr.'!AG38</f>
        <v>0</v>
      </c>
      <c r="AI9" s="16">
        <f>'Sp-PLanRückr.'!AG29</f>
        <v>0</v>
      </c>
      <c r="AJ9" s="14" t="s">
        <v>21</v>
      </c>
      <c r="AK9" s="17">
        <f>'Sp-PLanRückr.'!AD29</f>
        <v>0</v>
      </c>
      <c r="AL9" s="16">
        <f>'Sp-PLanRückr.'!AG77</f>
        <v>0</v>
      </c>
      <c r="AM9" s="14" t="s">
        <v>21</v>
      </c>
      <c r="AN9" s="17">
        <f>'Sp-PLanRückr.'!AD77</f>
        <v>0</v>
      </c>
      <c r="AO9" s="16">
        <f>'Sp-PLanRückr.'!AD62</f>
        <v>0</v>
      </c>
      <c r="AP9" s="14" t="s">
        <v>21</v>
      </c>
      <c r="AQ9" s="17">
        <f>'Sp-PLanRückr.'!AG62</f>
        <v>0</v>
      </c>
      <c r="AR9" s="16">
        <f>'Sp-PLanRückr.'!AD86</f>
        <v>0</v>
      </c>
      <c r="AS9" s="14" t="s">
        <v>21</v>
      </c>
      <c r="AT9" s="17">
        <f>'Sp-PLanRückr.'!AG86</f>
        <v>0</v>
      </c>
      <c r="AU9" s="16">
        <f>'Sp-PLanRückr.'!AG53</f>
        <v>0</v>
      </c>
      <c r="AV9" s="14" t="s">
        <v>21</v>
      </c>
      <c r="AW9" s="18">
        <f>'Sp-PLanRückr.'!AD53</f>
        <v>0</v>
      </c>
      <c r="AX9" s="111">
        <f>SUM(B9,E9,H9,K9,N9,Q9,T9,W9,Z9,AC9,AF9,AI9,AL9,AO9,AR9,AU9)</f>
        <v>149</v>
      </c>
      <c r="AY9" s="109" t="s">
        <v>21</v>
      </c>
      <c r="AZ9" s="110">
        <f>SUM(D9,G9,J9,M9,P9,S9,Y9,AB9,AE9,V9,AH9,AK9,AN9,AQ9,AT9,AW9)</f>
        <v>84</v>
      </c>
      <c r="BA9" s="16">
        <f>SUM(B10,E10,H10,K10,N10,Q10,T10,W10,Z10,AC10,AF10,AI10,AL10,AO10,AR10,AU10)</f>
        <v>18</v>
      </c>
      <c r="BB9" s="14" t="s">
        <v>21</v>
      </c>
      <c r="BC9" s="17">
        <f>SUM(D10,G10,J10,M10,P10,S10,V10,Y10,AB10,AE10,AH10,AK10,AN10,AQ10,AT10,AW10)</f>
        <v>3</v>
      </c>
      <c r="BD9" s="243"/>
    </row>
    <row r="10" spans="1:56" s="1" customFormat="1" ht="21.75" customHeight="1">
      <c r="A10" s="255"/>
      <c r="B10" s="238" t="s">
        <v>22</v>
      </c>
      <c r="C10" s="239"/>
      <c r="D10" s="240"/>
      <c r="E10" s="16">
        <f>IF(E9&gt;G9,3,IF(E9+G9=0,0,IF(E9=G9,1,0)))</f>
        <v>3</v>
      </c>
      <c r="F10" s="14" t="s">
        <v>21</v>
      </c>
      <c r="G10" s="17">
        <f>IF(G9&gt;E9,3,IF(G9+E9=0,0,IF(G9=E9,1,0)))</f>
        <v>0</v>
      </c>
      <c r="H10" s="16">
        <f>IF(H9&gt;J9,3,IF(H9+J9=0,0,IF(H9=J9,1,0)))</f>
        <v>0</v>
      </c>
      <c r="I10" s="14" t="s">
        <v>21</v>
      </c>
      <c r="J10" s="17">
        <f>IF(J9&gt;H9,3,IF(J9+H9=0,0,IF(J9=H9,1,0)))</f>
        <v>3</v>
      </c>
      <c r="K10" s="16">
        <f>IF(K9&gt;M9,3,IF(K9+M9=0,0,IF(K9=M9,1,0)))</f>
        <v>3</v>
      </c>
      <c r="L10" s="14" t="s">
        <v>21</v>
      </c>
      <c r="M10" s="17">
        <f>IF(M9&gt;K9,3,IF(M9+K9=0,0,IF(M9=K9,1,0)))</f>
        <v>0</v>
      </c>
      <c r="N10" s="16">
        <f>IF(N9&gt;P9,3,IF(N9+P9=0,0,IF(N9=P9,1,0)))</f>
        <v>3</v>
      </c>
      <c r="O10" s="14" t="s">
        <v>21</v>
      </c>
      <c r="P10" s="17">
        <f>IF(P9&gt;N9,3,IF(P9+N9=0,0,IF(P9=N9,1,0)))</f>
        <v>0</v>
      </c>
      <c r="Q10" s="16">
        <f>IF(Q9&gt;S9,3,IF(Q9+S9=0,0,IF(Q9=S9,1,0)))</f>
        <v>3</v>
      </c>
      <c r="R10" s="14" t="s">
        <v>21</v>
      </c>
      <c r="S10" s="17">
        <f>IF(S9&gt;Q9,3,IF(S9+Q9=0,0,IF(S9=Q9,1,0)))</f>
        <v>0</v>
      </c>
      <c r="T10" s="16">
        <f>IF(T9&gt;V9,3,IF(T9+V9=0,0,IF(T9=V9,1,0)))</f>
        <v>3</v>
      </c>
      <c r="U10" s="14" t="s">
        <v>21</v>
      </c>
      <c r="V10" s="17">
        <f>IF(V9&gt;T9,3,IF(V9+T9=0,0,IF(V9=T9,1,0)))</f>
        <v>0</v>
      </c>
      <c r="W10" s="16">
        <f>IF(W9&gt;Y9,3,IF(W9+Y9=0,0,IF(W9=Y9,1,0)))</f>
        <v>3</v>
      </c>
      <c r="X10" s="14" t="s">
        <v>21</v>
      </c>
      <c r="Y10" s="18">
        <f>IF(Y9&gt;W9,3,IF(Y9+W9=0,0,IF(Y9=W9,1,0)))</f>
        <v>0</v>
      </c>
      <c r="Z10" s="253" t="s">
        <v>22</v>
      </c>
      <c r="AA10" s="239"/>
      <c r="AB10" s="240"/>
      <c r="AC10" s="16">
        <f>IF(AC9&gt;AE9,3,IF(AC9+AE9=0,0,IF(AC9=AE9,1,0)))</f>
        <v>0</v>
      </c>
      <c r="AD10" s="14" t="s">
        <v>21</v>
      </c>
      <c r="AE10" s="17">
        <f>IF(AE9&gt;AC9,3,IF(AE9+AC9=0,0,IF(AE9=AC9,1,0)))</f>
        <v>0</v>
      </c>
      <c r="AF10" s="16">
        <f>IF(AF9&gt;AH9,3,IF(AF9+AH9=0,0,IF(AF9=AH9,1,0)))</f>
        <v>0</v>
      </c>
      <c r="AG10" s="14" t="s">
        <v>21</v>
      </c>
      <c r="AH10" s="17">
        <f>IF(AH9&gt;AF9,3,IF(AH9+AF9=0,0,IF(AH9=AF9,1,0)))</f>
        <v>0</v>
      </c>
      <c r="AI10" s="16">
        <f>IF(AI9&gt;AK9,3,IF(AI9+AK9=0,0,IF(AI9=AK9,1,0)))</f>
        <v>0</v>
      </c>
      <c r="AJ10" s="14" t="s">
        <v>21</v>
      </c>
      <c r="AK10" s="17">
        <f>IF(AK9&gt;AI9,3,IF(AK9+AI9=0,0,IF(AK9=AI9,1,0)))</f>
        <v>0</v>
      </c>
      <c r="AL10" s="16">
        <f>IF(AL9&gt;AN9,3,IF(AL9+AN9=0,0,IF(AL9=AN9,1,0)))</f>
        <v>0</v>
      </c>
      <c r="AM10" s="14" t="s">
        <v>21</v>
      </c>
      <c r="AN10" s="17">
        <f>IF(AN9&gt;AL9,3,IF(AN9+AL9=0,0,IF(AN9=AL9,1,0)))</f>
        <v>0</v>
      </c>
      <c r="AO10" s="16">
        <f>IF(AO9&gt;AQ9,3,IF(AO9+AQ9=0,0,IF(AO9=AQ9,1,0)))</f>
        <v>0</v>
      </c>
      <c r="AP10" s="14" t="s">
        <v>21</v>
      </c>
      <c r="AQ10" s="17">
        <f>IF(AQ9&gt;AO9,3,IF(AQ9+AO9=0,0,IF(AQ9=AO9,1,0)))</f>
        <v>0</v>
      </c>
      <c r="AR10" s="16">
        <f>IF(AR9&gt;AT9,3,IF(AR9+AT9=0,0,IF(AR9=AT9,1,0)))</f>
        <v>0</v>
      </c>
      <c r="AS10" s="14" t="s">
        <v>21</v>
      </c>
      <c r="AT10" s="17">
        <f>IF(AT9&gt;AR9,3,IF(AT9+AR9=0,0,IF(AT9=AR9,1,0)))</f>
        <v>0</v>
      </c>
      <c r="AU10" s="16">
        <f>IF(AU9&gt;AW9,3,IF(AU9+AW9=0,0,IF(AU9=AW9,1,0)))</f>
        <v>0</v>
      </c>
      <c r="AV10" s="14" t="s">
        <v>21</v>
      </c>
      <c r="AW10" s="17">
        <f>IF(AW9&gt;AU9,3,IF(AW9+AU9=0,0,IF(AW9=AU9,1,0)))</f>
        <v>0</v>
      </c>
      <c r="AX10" s="226">
        <f>AX9-AZ9</f>
        <v>65</v>
      </c>
      <c r="AY10" s="227"/>
      <c r="AZ10" s="228"/>
      <c r="BA10" s="232">
        <f>BA9-BC9</f>
        <v>15</v>
      </c>
      <c r="BB10" s="233"/>
      <c r="BC10" s="234"/>
      <c r="BD10" s="245"/>
    </row>
    <row r="11" spans="1:56" s="2" customFormat="1" ht="21.75" customHeight="1">
      <c r="A11" s="254" t="str">
        <f>'Sp-PLanVorr.'!W9</f>
        <v>Gunzenhausen II</v>
      </c>
      <c r="B11" s="16">
        <f>'Sp-PLanVorr.'!AG18</f>
        <v>12</v>
      </c>
      <c r="C11" s="14" t="s">
        <v>21</v>
      </c>
      <c r="D11" s="17">
        <f>'Sp-PLanVorr.'!AD18</f>
        <v>33</v>
      </c>
      <c r="E11" s="235" t="s">
        <v>13</v>
      </c>
      <c r="F11" s="236"/>
      <c r="G11" s="237"/>
      <c r="H11" s="16">
        <f>'Sp-PLanVorr.'!AD30</f>
        <v>14</v>
      </c>
      <c r="I11" s="14" t="s">
        <v>21</v>
      </c>
      <c r="J11" s="17">
        <f>'Sp-PLanVorr.'!AG30</f>
        <v>21</v>
      </c>
      <c r="K11" s="16">
        <f>'Sp-PLanVorr.'!AG46</f>
        <v>15</v>
      </c>
      <c r="L11" s="14" t="s">
        <v>21</v>
      </c>
      <c r="M11" s="17">
        <f>'Sp-PLanVorr.'!AD46</f>
        <v>27</v>
      </c>
      <c r="N11" s="16">
        <f>'Sp-PLanVorr.'!AD85</f>
        <v>10</v>
      </c>
      <c r="O11" s="14" t="s">
        <v>21</v>
      </c>
      <c r="P11" s="17">
        <f>'Sp-PLanVorr.'!AG85</f>
        <v>23</v>
      </c>
      <c r="Q11" s="16">
        <f>'Sp-PLanVorr.'!AG70</f>
        <v>10</v>
      </c>
      <c r="R11" s="14" t="s">
        <v>21</v>
      </c>
      <c r="S11" s="17">
        <f>'Sp-PLanVorr.'!AD70</f>
        <v>0</v>
      </c>
      <c r="T11" s="16">
        <f>'Sp-PLanVorr.'!AD42</f>
        <v>11</v>
      </c>
      <c r="U11" s="14" t="s">
        <v>21</v>
      </c>
      <c r="V11" s="17">
        <f>'Sp-PLanVorr.'!AG42</f>
        <v>24</v>
      </c>
      <c r="W11" s="16">
        <f>'Sp-PLanVorr.'!AD61</f>
        <v>12</v>
      </c>
      <c r="X11" s="14" t="s">
        <v>21</v>
      </c>
      <c r="Y11" s="18">
        <f>'Sp-PLanVorr.'!AG61</f>
        <v>35</v>
      </c>
      <c r="Z11" s="19">
        <f>'Sp-PLanRückr.'!AG18</f>
        <v>0</v>
      </c>
      <c r="AA11" s="14" t="s">
        <v>21</v>
      </c>
      <c r="AB11" s="17">
        <f>'Sp-PLanRückr.'!AD18</f>
        <v>0</v>
      </c>
      <c r="AC11" s="235" t="s">
        <v>13</v>
      </c>
      <c r="AD11" s="236"/>
      <c r="AE11" s="237"/>
      <c r="AF11" s="16">
        <f>'Sp-PLanRückr.'!AD30</f>
        <v>0</v>
      </c>
      <c r="AG11" s="14" t="s">
        <v>21</v>
      </c>
      <c r="AH11" s="17">
        <f>'Sp-PLanRückr.'!AG30</f>
        <v>0</v>
      </c>
      <c r="AI11" s="16">
        <f>'Sp-PLanRückr.'!AG46</f>
        <v>0</v>
      </c>
      <c r="AJ11" s="14" t="s">
        <v>21</v>
      </c>
      <c r="AK11" s="17">
        <f>'Sp-PLanRückr.'!AD46</f>
        <v>0</v>
      </c>
      <c r="AL11" s="16">
        <f>'Sp-PLanRückr.'!AD85</f>
        <v>0</v>
      </c>
      <c r="AM11" s="14" t="s">
        <v>21</v>
      </c>
      <c r="AN11" s="17">
        <f>'Sp-PLanRückr.'!AG85</f>
        <v>0</v>
      </c>
      <c r="AO11" s="16">
        <f>'Sp-PLanRückr.'!AG70</f>
        <v>0</v>
      </c>
      <c r="AP11" s="14" t="s">
        <v>21</v>
      </c>
      <c r="AQ11" s="17">
        <f>'Sp-PLanRückr.'!AD70</f>
        <v>0</v>
      </c>
      <c r="AR11" s="16">
        <f>'Sp-PLanRückr.'!AD42</f>
        <v>0</v>
      </c>
      <c r="AS11" s="14" t="s">
        <v>21</v>
      </c>
      <c r="AT11" s="17">
        <f>'Sp-PLanRückr.'!AG42</f>
        <v>0</v>
      </c>
      <c r="AU11" s="16">
        <f>'Sp-PLanRückr.'!AD61</f>
        <v>0</v>
      </c>
      <c r="AV11" s="14" t="s">
        <v>21</v>
      </c>
      <c r="AW11" s="18">
        <f>'Sp-PLanRückr.'!AG61</f>
        <v>0</v>
      </c>
      <c r="AX11" s="111">
        <f>SUM(B11,E11,H11,K11,N11,Q11,T11,W11,Z11,AC11,AF11,AI11,AL11,AO11,AR11,AU11)</f>
        <v>84</v>
      </c>
      <c r="AY11" s="109" t="s">
        <v>21</v>
      </c>
      <c r="AZ11" s="110">
        <f>SUM(D11,G11,J11,M11,P11,S11,Y11,AB11,AE11,V11,AH11,AK11,AN11,AQ11,AT11,AW11)</f>
        <v>163</v>
      </c>
      <c r="BA11" s="16">
        <f>SUM(B12,E12,H12,K12,N12,Q12,T12,W12,Z12,AC12,AF12,AI12,AL12,AO12,AR12,AU12)</f>
        <v>3</v>
      </c>
      <c r="BB11" s="14" t="s">
        <v>21</v>
      </c>
      <c r="BC11" s="17">
        <f>SUM(D12,G12,J12,M12,P12,S12,V12,Y12,AB12,AE12,AH12,AK12,AN12,AQ12,AT12,AW12)</f>
        <v>18</v>
      </c>
      <c r="BD11" s="243"/>
    </row>
    <row r="12" spans="1:56" s="2" customFormat="1" ht="21.75" customHeight="1">
      <c r="A12" s="255"/>
      <c r="B12" s="16">
        <f>IF(B11&gt;D11,3,IF(B11+D11=0,0,IF(B11=D11,1,0)))</f>
        <v>0</v>
      </c>
      <c r="C12" s="14" t="s">
        <v>21</v>
      </c>
      <c r="D12" s="17">
        <f>IF(D11&gt;B11,3,IF(D11+B11=0,0,IF(D11=B11,1,0)))</f>
        <v>3</v>
      </c>
      <c r="E12" s="238" t="s">
        <v>22</v>
      </c>
      <c r="F12" s="239"/>
      <c r="G12" s="240"/>
      <c r="H12" s="16">
        <f>IF(H11&gt;J11,3,IF(H11+J11=0,0,IF(H11=J11,1,0)))</f>
        <v>0</v>
      </c>
      <c r="I12" s="14" t="s">
        <v>21</v>
      </c>
      <c r="J12" s="17">
        <f>IF(J11&gt;H11,3,IF(J11+H11=0,0,IF(J11=H11,1,0)))</f>
        <v>3</v>
      </c>
      <c r="K12" s="16">
        <f>IF(K11&gt;M11,3,IF(K11+M11=0,0,IF(K11=M11,1,0)))</f>
        <v>0</v>
      </c>
      <c r="L12" s="14" t="s">
        <v>21</v>
      </c>
      <c r="M12" s="17">
        <f>IF(M11&gt;K11,3,IF(M11+K11=0,0,IF(M11=K11,1,0)))</f>
        <v>3</v>
      </c>
      <c r="N12" s="16">
        <f>IF(N11&gt;P11,3,IF(N11+P11=0,0,IF(N11=P11,1,0)))</f>
        <v>0</v>
      </c>
      <c r="O12" s="14" t="s">
        <v>21</v>
      </c>
      <c r="P12" s="17">
        <f>IF(P11&gt;N11,3,IF(P11+N11=0,0,IF(P11=N11,1,0)))</f>
        <v>3</v>
      </c>
      <c r="Q12" s="16">
        <f>IF(Q11&gt;S11,3,IF(Q11+S11=0,0,IF(Q11=S11,1,0)))</f>
        <v>3</v>
      </c>
      <c r="R12" s="14" t="s">
        <v>21</v>
      </c>
      <c r="S12" s="17">
        <f>IF(S11&gt;Q11,3,IF(S11+Q11=0,0,IF(S11=Q11,1,0)))</f>
        <v>0</v>
      </c>
      <c r="T12" s="16">
        <f>IF(T11&gt;V11,3,IF(T11+V11=0,0,IF(T11=V11,1,0)))</f>
        <v>0</v>
      </c>
      <c r="U12" s="14" t="s">
        <v>21</v>
      </c>
      <c r="V12" s="17">
        <f>IF(V11&gt;T11,3,IF(V11+T11=0,0,IF(V11=T11,1,0)))</f>
        <v>3</v>
      </c>
      <c r="W12" s="16">
        <f>IF(W11&gt;Y11,3,IF(W11+Y11=0,0,IF(W11=Y11,1,0)))</f>
        <v>0</v>
      </c>
      <c r="X12" s="14" t="s">
        <v>21</v>
      </c>
      <c r="Y12" s="18">
        <f>IF(Y11&gt;W11,3,IF(Y11+W11=0,0,IF(Y11=W11,1,0)))</f>
        <v>3</v>
      </c>
      <c r="Z12" s="19">
        <f>IF(Z11&gt;AB11,3,IF(Z11+AB11=0,0,IF(Z11=AB11,1,0)))</f>
        <v>0</v>
      </c>
      <c r="AA12" s="14" t="s">
        <v>21</v>
      </c>
      <c r="AB12" s="17">
        <f>IF(AB11&gt;Z11,3,IF(AB11+Z11=0,0,IF(AB11=Z11,1,0)))</f>
        <v>0</v>
      </c>
      <c r="AC12" s="238" t="s">
        <v>22</v>
      </c>
      <c r="AD12" s="239"/>
      <c r="AE12" s="240"/>
      <c r="AF12" s="16">
        <f>IF(AF11&gt;AH11,3,IF(AF11+AH11=0,0,IF(AF11=AH11,1,0)))</f>
        <v>0</v>
      </c>
      <c r="AG12" s="14" t="s">
        <v>21</v>
      </c>
      <c r="AH12" s="17">
        <f>IF(AH11&gt;AF11,3,IF(AH11+AF11=0,0,IF(AH11=AF11,1,0)))</f>
        <v>0</v>
      </c>
      <c r="AI12" s="16">
        <f>IF(AI11&gt;AK11,3,IF(AI11+AK11=0,0,IF(AI11=AK11,1,0)))</f>
        <v>0</v>
      </c>
      <c r="AJ12" s="14" t="s">
        <v>21</v>
      </c>
      <c r="AK12" s="17">
        <f>IF(AK11&gt;AI11,3,IF(AK11+AI11=0,0,IF(AK11=AI11,1,0)))</f>
        <v>0</v>
      </c>
      <c r="AL12" s="16">
        <f>IF(AL11&gt;AN11,3,IF(AL11+AN11=0,0,IF(AL11=AN11,1,0)))</f>
        <v>0</v>
      </c>
      <c r="AM12" s="14" t="s">
        <v>21</v>
      </c>
      <c r="AN12" s="17">
        <f>IF(AN11&gt;AL11,3,IF(AN11+AL11=0,0,IF(AN11=AL11,1,0)))</f>
        <v>0</v>
      </c>
      <c r="AO12" s="16">
        <f>IF(AO11&gt;AQ11,3,IF(AO11+AQ11=0,0,IF(AO11=AQ11,1,0)))</f>
        <v>0</v>
      </c>
      <c r="AP12" s="14" t="s">
        <v>21</v>
      </c>
      <c r="AQ12" s="17">
        <f>IF(AQ11&gt;AO11,3,IF(AQ11+AO11=0,0,IF(AQ11=AO11,1,0)))</f>
        <v>0</v>
      </c>
      <c r="AR12" s="16">
        <f>IF(AR11&gt;AT11,3,IF(AR11+AT11=0,0,IF(AR11=AT11,1,0)))</f>
        <v>0</v>
      </c>
      <c r="AS12" s="14" t="s">
        <v>21</v>
      </c>
      <c r="AT12" s="17">
        <f>IF(AT11&gt;AR11,3,IF(AT11+AR11=0,0,IF(AT11=AR11,1,0)))</f>
        <v>0</v>
      </c>
      <c r="AU12" s="16">
        <f>IF(AU11&gt;AW11,3,IF(AU11+AW11=0,0,IF(AU11=AW11,1,0)))</f>
        <v>0</v>
      </c>
      <c r="AV12" s="14" t="s">
        <v>21</v>
      </c>
      <c r="AW12" s="17">
        <f>IF(AW11&gt;AU11,3,IF(AW11+AU11=0,0,IF(AW11=AU11,1,0)))</f>
        <v>0</v>
      </c>
      <c r="AX12" s="226">
        <f>AX11-AZ11</f>
        <v>-79</v>
      </c>
      <c r="AY12" s="227"/>
      <c r="AZ12" s="228"/>
      <c r="BA12" s="232">
        <f>BA11-BC11</f>
        <v>-15</v>
      </c>
      <c r="BB12" s="233"/>
      <c r="BC12" s="234"/>
      <c r="BD12" s="245"/>
    </row>
    <row r="13" spans="1:56" s="2" customFormat="1" ht="21.75" customHeight="1">
      <c r="A13" s="254" t="str">
        <f>'Sp-PLanVorr.'!W10</f>
        <v>Selb / Schönwald</v>
      </c>
      <c r="B13" s="16">
        <f>'Sp-PLanVorr.'!AG38</f>
        <v>14</v>
      </c>
      <c r="C13" s="14" t="s">
        <v>21</v>
      </c>
      <c r="D13" s="17">
        <f>'Sp-PLanVorr.'!AD38</f>
        <v>13</v>
      </c>
      <c r="E13" s="16">
        <f>'Sp-PLanVorr.'!AG30</f>
        <v>21</v>
      </c>
      <c r="F13" s="14" t="s">
        <v>21</v>
      </c>
      <c r="G13" s="17">
        <f>'Sp-PLanVorr.'!AD30</f>
        <v>14</v>
      </c>
      <c r="H13" s="235" t="s">
        <v>13</v>
      </c>
      <c r="I13" s="236"/>
      <c r="J13" s="237"/>
      <c r="K13" s="16">
        <f>'Sp-PLanVorr.'!AD21</f>
        <v>11</v>
      </c>
      <c r="L13" s="14" t="s">
        <v>21</v>
      </c>
      <c r="M13" s="17">
        <f>'Sp-PLanVorr.'!AG21</f>
        <v>14</v>
      </c>
      <c r="N13" s="16">
        <f>'Sp-PLanVorr.'!AG66</f>
        <v>9</v>
      </c>
      <c r="O13" s="14" t="s">
        <v>21</v>
      </c>
      <c r="P13" s="17">
        <f>'Sp-PLanVorr.'!AD66</f>
        <v>19</v>
      </c>
      <c r="Q13" s="16">
        <f>'Sp-PLanVorr.'!AD54</f>
        <v>10</v>
      </c>
      <c r="R13" s="14" t="s">
        <v>21</v>
      </c>
      <c r="S13" s="17">
        <f>'Sp-PLanVorr.'!AG54</f>
        <v>0</v>
      </c>
      <c r="T13" s="16">
        <f>'Sp-PLanVorr.'!AG74</f>
        <v>25</v>
      </c>
      <c r="U13" s="14" t="s">
        <v>21</v>
      </c>
      <c r="V13" s="17">
        <f>'Sp-PLanVorr.'!AD74</f>
        <v>12</v>
      </c>
      <c r="W13" s="16">
        <f>'Sp-PLanVorr.'!AD82</f>
        <v>19</v>
      </c>
      <c r="X13" s="14" t="s">
        <v>21</v>
      </c>
      <c r="Y13" s="18">
        <f>'Sp-PLanVorr.'!AG82</f>
        <v>16</v>
      </c>
      <c r="Z13" s="19">
        <f>'Sp-PLanRückr.'!AG38</f>
        <v>0</v>
      </c>
      <c r="AA13" s="14" t="s">
        <v>21</v>
      </c>
      <c r="AB13" s="17">
        <f>'Sp-PLanRückr.'!AD38</f>
        <v>0</v>
      </c>
      <c r="AC13" s="16">
        <f>'Sp-PLanRückr.'!AG30</f>
        <v>0</v>
      </c>
      <c r="AD13" s="14" t="s">
        <v>21</v>
      </c>
      <c r="AE13" s="17">
        <f>'Sp-PLanRückr.'!AD30</f>
        <v>0</v>
      </c>
      <c r="AF13" s="235" t="s">
        <v>13</v>
      </c>
      <c r="AG13" s="236"/>
      <c r="AH13" s="237"/>
      <c r="AI13" s="16">
        <f>'Sp-PLanRückr.'!AD21</f>
        <v>0</v>
      </c>
      <c r="AJ13" s="14" t="s">
        <v>21</v>
      </c>
      <c r="AK13" s="17">
        <f>'Sp-PLanRückr.'!AG21</f>
        <v>0</v>
      </c>
      <c r="AL13" s="16">
        <f>'Sp-PLanRückr.'!AG66</f>
        <v>0</v>
      </c>
      <c r="AM13" s="14" t="s">
        <v>21</v>
      </c>
      <c r="AN13" s="17">
        <f>'Sp-PLanRückr.'!AD66</f>
        <v>0</v>
      </c>
      <c r="AO13" s="16">
        <f>'Sp-PLanRückr.'!AD54</f>
        <v>0</v>
      </c>
      <c r="AP13" s="14" t="s">
        <v>21</v>
      </c>
      <c r="AQ13" s="17">
        <f>'Sp-PLanRückr.'!AG54</f>
        <v>0</v>
      </c>
      <c r="AR13" s="16">
        <f>'Sp-PLanRückr.'!AG74</f>
        <v>0</v>
      </c>
      <c r="AS13" s="14" t="s">
        <v>21</v>
      </c>
      <c r="AT13" s="17">
        <f>'Sp-PLanRückr.'!AD74</f>
        <v>0</v>
      </c>
      <c r="AU13" s="16">
        <f>'Sp-PLanRückr.'!AD82</f>
        <v>0</v>
      </c>
      <c r="AV13" s="14" t="s">
        <v>21</v>
      </c>
      <c r="AW13" s="18">
        <f>'Sp-PLanRückr.'!AG82</f>
        <v>0</v>
      </c>
      <c r="AX13" s="111">
        <f>SUM(B13,E13,H13,K13,N13,Q13,T13,W13,Z13,AC13,AF13,AI13,AL13,AO13,AR13,AU13)</f>
        <v>109</v>
      </c>
      <c r="AY13" s="109" t="s">
        <v>21</v>
      </c>
      <c r="AZ13" s="110">
        <f>SUM(D13,G13,J13,M13,P13,S13,Y13,AB13,AE13,V13,AH13,AK13,AN13,AQ13,AT13,AW13)</f>
        <v>88</v>
      </c>
      <c r="BA13" s="16">
        <f>SUM(B14,E14,H14,K14,N14,Q14,T14,W14,Z14,AC14,AF14,AI14,AL14,AO14,AR14,AU14)</f>
        <v>15</v>
      </c>
      <c r="BB13" s="14" t="s">
        <v>21</v>
      </c>
      <c r="BC13" s="17">
        <f>SUM(D14,G14,J14,M14,P14,S14,V14,Y14,AB14,AE14,AH14,AK14,AN14,AQ14,AT14,AW14)</f>
        <v>6</v>
      </c>
      <c r="BD13" s="243"/>
    </row>
    <row r="14" spans="1:56" s="2" customFormat="1" ht="21.75" customHeight="1">
      <c r="A14" s="255"/>
      <c r="B14" s="16">
        <f>IF(B13&gt;D13,3,IF(B13+D13=0,0,IF(B13=D13,1,0)))</f>
        <v>3</v>
      </c>
      <c r="C14" s="14" t="s">
        <v>21</v>
      </c>
      <c r="D14" s="17">
        <f>IF(D13&gt;B13,3,IF(D13+B13=0,0,IF(D13=B13,1,0)))</f>
        <v>0</v>
      </c>
      <c r="E14" s="16">
        <f>IF(E13&gt;G13,3,IF(E13+G13=0,0,IF(E13=G13,1,0)))</f>
        <v>3</v>
      </c>
      <c r="F14" s="14" t="s">
        <v>21</v>
      </c>
      <c r="G14" s="17">
        <f>IF(G13&gt;E13,3,IF(G13+E13=0,0,IF(G13=E13,1,0)))</f>
        <v>0</v>
      </c>
      <c r="H14" s="238" t="s">
        <v>22</v>
      </c>
      <c r="I14" s="239"/>
      <c r="J14" s="240"/>
      <c r="K14" s="16">
        <f>IF(K13&gt;M13,3,IF(K13+M13=0,0,IF(K13=M13,1,0)))</f>
        <v>0</v>
      </c>
      <c r="L14" s="14" t="s">
        <v>21</v>
      </c>
      <c r="M14" s="17">
        <f>IF(M13&gt;K13,3,IF(M13+K13=0,0,IF(M13=K13,1,0)))</f>
        <v>3</v>
      </c>
      <c r="N14" s="16">
        <f>IF(N13&gt;P13,3,IF(N13+P13=0,0,IF(N13=P13,1,0)))</f>
        <v>0</v>
      </c>
      <c r="O14" s="14" t="s">
        <v>21</v>
      </c>
      <c r="P14" s="17">
        <f>IF(P13&gt;N13,3,IF(P13+N13=0,0,IF(P13=N13,1,0)))</f>
        <v>3</v>
      </c>
      <c r="Q14" s="16">
        <f>IF(Q13&gt;S13,3,IF(Q13+S13=0,0,IF(Q13=S13,1,0)))</f>
        <v>3</v>
      </c>
      <c r="R14" s="14" t="s">
        <v>21</v>
      </c>
      <c r="S14" s="17">
        <f>IF(S13&gt;Q13,3,IF(S13+Q13=0,0,IF(S13=Q13,1,0)))</f>
        <v>0</v>
      </c>
      <c r="T14" s="16">
        <f>IF(T13&gt;V13,3,IF(T13+V13=0,0,IF(T13=V13,1,0)))</f>
        <v>3</v>
      </c>
      <c r="U14" s="14" t="s">
        <v>21</v>
      </c>
      <c r="V14" s="17">
        <f>IF(V13&gt;T13,3,IF(V13+T13=0,0,IF(V13=T13,1,0)))</f>
        <v>0</v>
      </c>
      <c r="W14" s="16">
        <f>IF(W13&gt;Y13,3,IF(W13+Y13=0,0,IF(W13=Y13,1,0)))</f>
        <v>3</v>
      </c>
      <c r="X14" s="14" t="s">
        <v>21</v>
      </c>
      <c r="Y14" s="18">
        <f>IF(Y13&gt;W13,3,IF(Y13+W13=0,0,IF(Y13=W13,1,0)))</f>
        <v>0</v>
      </c>
      <c r="Z14" s="19">
        <f>IF(Z13&gt;AB13,3,IF(Z13+AB13=0,0,IF(Z13=AB13,1,0)))</f>
        <v>0</v>
      </c>
      <c r="AA14" s="14" t="s">
        <v>21</v>
      </c>
      <c r="AB14" s="17">
        <f>IF(AB13&gt;Z13,3,IF(AB13+Z13=0,0,IF(AB13=Z13,1,0)))</f>
        <v>0</v>
      </c>
      <c r="AC14" s="16">
        <f>IF(AC13&gt;AE13,3,IF(AC13+AE13=0,0,IF(AC13=AE13,1,0)))</f>
        <v>0</v>
      </c>
      <c r="AD14" s="14" t="s">
        <v>21</v>
      </c>
      <c r="AE14" s="17">
        <f>IF(AE13&gt;AC13,3,IF(AE13+AC13=0,0,IF(AE13=AC13,1,0)))</f>
        <v>0</v>
      </c>
      <c r="AF14" s="238" t="s">
        <v>22</v>
      </c>
      <c r="AG14" s="239"/>
      <c r="AH14" s="240"/>
      <c r="AI14" s="16">
        <f>IF(AI13&gt;AK13,3,IF(AI13+AK13=0,0,IF(AI13=AK13,1,0)))</f>
        <v>0</v>
      </c>
      <c r="AJ14" s="14" t="s">
        <v>21</v>
      </c>
      <c r="AK14" s="17">
        <f>IF(AK13&gt;AI13,3,IF(AK13+AI13=0,0,IF(AK13=AI13,1,0)))</f>
        <v>0</v>
      </c>
      <c r="AL14" s="16">
        <f>IF(AL13&gt;AN13,3,IF(AL13+AN13=0,0,IF(AL13=AN13,1,0)))</f>
        <v>0</v>
      </c>
      <c r="AM14" s="14" t="s">
        <v>21</v>
      </c>
      <c r="AN14" s="17">
        <f>IF(AN13&gt;AL13,3,IF(AN13+AL13=0,0,IF(AN13=AL13,1,0)))</f>
        <v>0</v>
      </c>
      <c r="AO14" s="16">
        <f>IF(AO13&gt;AQ13,3,IF(AO13+AQ13=0,0,IF(AO13=AQ13,1,0)))</f>
        <v>0</v>
      </c>
      <c r="AP14" s="14" t="s">
        <v>21</v>
      </c>
      <c r="AQ14" s="17">
        <f>IF(AQ13&gt;AO13,3,IF(AQ13+AO13=0,0,IF(AQ13=AO13,1,0)))</f>
        <v>0</v>
      </c>
      <c r="AR14" s="16">
        <f>IF(AR13&gt;AT13,3,IF(AR13+AT13=0,0,IF(AR13=AT13,1,0)))</f>
        <v>0</v>
      </c>
      <c r="AS14" s="14" t="s">
        <v>21</v>
      </c>
      <c r="AT14" s="17">
        <f>IF(AT13&gt;AR13,3,IF(AT13+AR13=0,0,IF(AT13=AR13,1,0)))</f>
        <v>0</v>
      </c>
      <c r="AU14" s="16">
        <f>IF(AU13&gt;AW13,3,IF(AU13+AW13=0,0,IF(AU13=AW13,1,0)))</f>
        <v>0</v>
      </c>
      <c r="AV14" s="14" t="s">
        <v>21</v>
      </c>
      <c r="AW14" s="17">
        <f>IF(AW13&gt;AU13,3,IF(AW13+AU13=0,0,IF(AW13=AU13,1,0)))</f>
        <v>0</v>
      </c>
      <c r="AX14" s="226">
        <f>AX13-AZ13</f>
        <v>21</v>
      </c>
      <c r="AY14" s="227"/>
      <c r="AZ14" s="228"/>
      <c r="BA14" s="232">
        <f>BA13-BC13</f>
        <v>9</v>
      </c>
      <c r="BB14" s="233"/>
      <c r="BC14" s="234"/>
      <c r="BD14" s="245"/>
    </row>
    <row r="15" spans="1:56" s="2" customFormat="1" ht="21.75" customHeight="1">
      <c r="A15" s="254" t="str">
        <f>'Sp-PLanVorr.'!W11</f>
        <v>Fürth II</v>
      </c>
      <c r="B15" s="16">
        <f>'Sp-PLanVorr.'!AD29</f>
        <v>14</v>
      </c>
      <c r="C15" s="14" t="s">
        <v>21</v>
      </c>
      <c r="D15" s="17">
        <f>'Sp-PLanVorr.'!AG29</f>
        <v>19</v>
      </c>
      <c r="E15" s="16">
        <f>'Sp-PLanVorr.'!AD46</f>
        <v>27</v>
      </c>
      <c r="F15" s="14" t="s">
        <v>21</v>
      </c>
      <c r="G15" s="17">
        <f>'Sp-PLanVorr.'!AG46</f>
        <v>15</v>
      </c>
      <c r="H15" s="16">
        <f>'Sp-PLanVorr.'!AG21</f>
        <v>14</v>
      </c>
      <c r="I15" s="14" t="s">
        <v>21</v>
      </c>
      <c r="J15" s="17">
        <f>'Sp-PLanVorr.'!AD21</f>
        <v>11</v>
      </c>
      <c r="K15" s="235" t="s">
        <v>13</v>
      </c>
      <c r="L15" s="236"/>
      <c r="M15" s="237"/>
      <c r="N15" s="16">
        <f>'Sp-PLanVorr.'!AG89</f>
        <v>8</v>
      </c>
      <c r="O15" s="14" t="s">
        <v>21</v>
      </c>
      <c r="P15" s="17">
        <f>'Sp-PLanVorr.'!AD89</f>
        <v>22</v>
      </c>
      <c r="Q15" s="16">
        <f>'Sp-PLanVorr.'!AD78</f>
        <v>10</v>
      </c>
      <c r="R15" s="14" t="s">
        <v>21</v>
      </c>
      <c r="S15" s="17">
        <f>'Sp-PLanVorr.'!AG78</f>
        <v>0</v>
      </c>
      <c r="T15" s="16">
        <f>'Sp-PLanVorr.'!AD58</f>
        <v>20</v>
      </c>
      <c r="U15" s="14" t="s">
        <v>21</v>
      </c>
      <c r="V15" s="17">
        <f>'Sp-PLanVorr.'!AG58</f>
        <v>17</v>
      </c>
      <c r="W15" s="16">
        <f>'Sp-PLanVorr.'!AG69</f>
        <v>18</v>
      </c>
      <c r="X15" s="14" t="s">
        <v>21</v>
      </c>
      <c r="Y15" s="18">
        <f>'Sp-PLanVorr.'!AD69</f>
        <v>22</v>
      </c>
      <c r="Z15" s="19">
        <f>'Sp-PLanRückr.'!AD29</f>
        <v>0</v>
      </c>
      <c r="AA15" s="14" t="s">
        <v>21</v>
      </c>
      <c r="AB15" s="17">
        <f>'Sp-PLanRückr.'!AG29</f>
        <v>0</v>
      </c>
      <c r="AC15" s="16">
        <f>'Sp-PLanRückr.'!AD46</f>
        <v>0</v>
      </c>
      <c r="AD15" s="14" t="s">
        <v>21</v>
      </c>
      <c r="AE15" s="17">
        <f>'Sp-PLanRückr.'!AG46</f>
        <v>0</v>
      </c>
      <c r="AF15" s="16">
        <f>'Sp-PLanRückr.'!AG21</f>
        <v>0</v>
      </c>
      <c r="AG15" s="14" t="s">
        <v>21</v>
      </c>
      <c r="AH15" s="17">
        <f>'Sp-PLanRückr.'!AD21</f>
        <v>0</v>
      </c>
      <c r="AI15" s="235" t="s">
        <v>13</v>
      </c>
      <c r="AJ15" s="236"/>
      <c r="AK15" s="237"/>
      <c r="AL15" s="16">
        <f>'Sp-PLanRückr.'!AG89</f>
        <v>0</v>
      </c>
      <c r="AM15" s="14" t="s">
        <v>21</v>
      </c>
      <c r="AN15" s="17">
        <f>'Sp-PLanRückr.'!AD89</f>
        <v>0</v>
      </c>
      <c r="AO15" s="16">
        <f>'Sp-PLanRückr.'!AD78</f>
        <v>0</v>
      </c>
      <c r="AP15" s="14" t="s">
        <v>21</v>
      </c>
      <c r="AQ15" s="17">
        <f>'Sp-PLanRückr.'!AG78</f>
        <v>0</v>
      </c>
      <c r="AR15" s="16">
        <f>'Sp-PLanRückr.'!AD58</f>
        <v>0</v>
      </c>
      <c r="AS15" s="14" t="s">
        <v>21</v>
      </c>
      <c r="AT15" s="17">
        <f>'Sp-PLanRückr.'!AG58</f>
        <v>0</v>
      </c>
      <c r="AU15" s="16">
        <f>'Sp-PLanRückr.'!AG69</f>
        <v>0</v>
      </c>
      <c r="AV15" s="14" t="s">
        <v>21</v>
      </c>
      <c r="AW15" s="18">
        <f>'Sp-PLanRückr.'!AD69</f>
        <v>0</v>
      </c>
      <c r="AX15" s="111">
        <f>SUM(B15,E15,H15,K15,N15,Q15,T15,W15,Z15,AC15,AF15,AI15,AL15,AO15,AR15,AU15)</f>
        <v>111</v>
      </c>
      <c r="AY15" s="109" t="s">
        <v>21</v>
      </c>
      <c r="AZ15" s="110">
        <f>SUM(D15,G15,J15,M15,P15,S15,Y15,AB15,AE15,V15,AH15,AK15,AN15,AQ15,AT15,AW15)</f>
        <v>106</v>
      </c>
      <c r="BA15" s="16">
        <f>SUM(B16,E16,H16,K16,N16,Q16,T16,W16,Z16,AC16,AF16,AI16,AL16,AO16,AR16,AU16)</f>
        <v>12</v>
      </c>
      <c r="BB15" s="14" t="s">
        <v>21</v>
      </c>
      <c r="BC15" s="17">
        <f>SUM(D16,G16,J16,M16,P16,S16,V16,Y16,AB16,AE16,AH16,AK16,AN16,AQ16,AT16,AW16)</f>
        <v>9</v>
      </c>
      <c r="BD15" s="243"/>
    </row>
    <row r="16" spans="1:56" s="2" customFormat="1" ht="21.75" customHeight="1">
      <c r="A16" s="255"/>
      <c r="B16" s="16">
        <f>IF(B15&gt;D15,3,IF(B15+D15=0,0,IF(B15=D15,1,0)))</f>
        <v>0</v>
      </c>
      <c r="C16" s="14" t="s">
        <v>21</v>
      </c>
      <c r="D16" s="17">
        <f>IF(D15&gt;B15,3,IF(D15+B15=0,0,IF(D15=B15,1,0)))</f>
        <v>3</v>
      </c>
      <c r="E16" s="16">
        <f>IF(E15&gt;G15,3,IF(E15+G15=0,0,IF(E15=G15,1,0)))</f>
        <v>3</v>
      </c>
      <c r="F16" s="14" t="s">
        <v>21</v>
      </c>
      <c r="G16" s="17">
        <f>IF(G15&gt;E15,3,IF(G15+E15=0,0,IF(G15=E15,1,0)))</f>
        <v>0</v>
      </c>
      <c r="H16" s="16">
        <f>IF(H15&gt;J15,3,IF(H15+J15=0,0,IF(H15=J15,1,0)))</f>
        <v>3</v>
      </c>
      <c r="I16" s="14" t="s">
        <v>21</v>
      </c>
      <c r="J16" s="17">
        <f>IF(J15&gt;H15,3,IF(J15+H15=0,0,IF(J15=H15,1,0)))</f>
        <v>0</v>
      </c>
      <c r="K16" s="238" t="s">
        <v>22</v>
      </c>
      <c r="L16" s="239"/>
      <c r="M16" s="240"/>
      <c r="N16" s="16">
        <f>IF(N15&gt;P15,3,IF(N15+P15=0,0,IF(N15=P15,1,0)))</f>
        <v>0</v>
      </c>
      <c r="O16" s="14" t="s">
        <v>21</v>
      </c>
      <c r="P16" s="17">
        <f>IF(P15&gt;N15,3,IF(P15+N15=0,0,IF(P15=N15,1,0)))</f>
        <v>3</v>
      </c>
      <c r="Q16" s="16">
        <f>IF(Q15&gt;S15,3,IF(Q15+S15=0,0,IF(Q15=S15,1,0)))</f>
        <v>3</v>
      </c>
      <c r="R16" s="14" t="s">
        <v>21</v>
      </c>
      <c r="S16" s="17">
        <f>IF(S15&gt;Q15,3,IF(S15+Q15=0,0,IF(S15=Q15,1,0)))</f>
        <v>0</v>
      </c>
      <c r="T16" s="16">
        <f>IF(T15&gt;V15,3,IF(T15+V15=0,0,IF(T15=V15,1,0)))</f>
        <v>3</v>
      </c>
      <c r="U16" s="14" t="s">
        <v>21</v>
      </c>
      <c r="V16" s="17">
        <f>IF(V15&gt;T15,3,IF(V15+T15=0,0,IF(V15=T15,1,0)))</f>
        <v>0</v>
      </c>
      <c r="W16" s="16">
        <f>IF(W15&gt;Y15,3,IF(W15+Y15=0,0,IF(W15=Y15,1,0)))</f>
        <v>0</v>
      </c>
      <c r="X16" s="14" t="s">
        <v>21</v>
      </c>
      <c r="Y16" s="18">
        <f>IF(Y15&gt;W15,3,IF(Y15+W15=0,0,IF(Y15=W15,1,0)))</f>
        <v>3</v>
      </c>
      <c r="Z16" s="19">
        <f>IF(Z15&gt;AB15,3,IF(Z15+AB15=0,0,IF(Z15=AB15,1,0)))</f>
        <v>0</v>
      </c>
      <c r="AA16" s="14" t="s">
        <v>21</v>
      </c>
      <c r="AB16" s="17">
        <f>IF(AB15&gt;Z15,3,IF(AB15+Z15=0,0,IF(AB15=Z15,1,0)))</f>
        <v>0</v>
      </c>
      <c r="AC16" s="16">
        <f>IF(AC15&gt;AE15,3,IF(AC15+AE15=0,0,IF(AC15=AE15,1,0)))</f>
        <v>0</v>
      </c>
      <c r="AD16" s="14" t="s">
        <v>21</v>
      </c>
      <c r="AE16" s="17">
        <f>IF(AE15&gt;AC15,3,IF(AE15+AC15=0,0,IF(AE15=AC15,1,0)))</f>
        <v>0</v>
      </c>
      <c r="AF16" s="16">
        <f>IF(AF15&gt;AH15,3,IF(AF15+AH15=0,0,IF(AF15=AH15,1,0)))</f>
        <v>0</v>
      </c>
      <c r="AG16" s="14" t="s">
        <v>21</v>
      </c>
      <c r="AH16" s="17">
        <f>IF(AH15&gt;AF15,3,IF(AH15+AF15=0,0,IF(AH15=AF15,1,0)))</f>
        <v>0</v>
      </c>
      <c r="AI16" s="238" t="s">
        <v>22</v>
      </c>
      <c r="AJ16" s="239"/>
      <c r="AK16" s="240"/>
      <c r="AL16" s="16">
        <f>IF(AL15&gt;AN15,3,IF(AL15+AN15=0,0,IF(AL15=AN15,1,0)))</f>
        <v>0</v>
      </c>
      <c r="AM16" s="14" t="s">
        <v>21</v>
      </c>
      <c r="AN16" s="17">
        <f>IF(AN15&gt;AL15,3,IF(AN15+AL15=0,0,IF(AN15=AL15,1,0)))</f>
        <v>0</v>
      </c>
      <c r="AO16" s="16">
        <f>IF(AO15&gt;AQ15,3,IF(AO15+AQ15=0,0,IF(AO15=AQ15,1,0)))</f>
        <v>0</v>
      </c>
      <c r="AP16" s="14" t="s">
        <v>21</v>
      </c>
      <c r="AQ16" s="17">
        <f>IF(AQ15&gt;AO15,3,IF(AQ15+AO15=0,0,IF(AQ15=AO15,1,0)))</f>
        <v>0</v>
      </c>
      <c r="AR16" s="16">
        <f>IF(AR15&gt;AT15,3,IF(AR15+AT15=0,0,IF(AR15=AT15,1,0)))</f>
        <v>0</v>
      </c>
      <c r="AS16" s="14" t="s">
        <v>21</v>
      </c>
      <c r="AT16" s="17">
        <f>IF(AT15&gt;AR15,3,IF(AT15+AR15=0,0,IF(AT15=AR15,1,0)))</f>
        <v>0</v>
      </c>
      <c r="AU16" s="16">
        <f>IF(AU15&gt;AW15,3,IF(AU15+AW15=0,0,IF(AU15=AW15,1,0)))</f>
        <v>0</v>
      </c>
      <c r="AV16" s="14" t="s">
        <v>21</v>
      </c>
      <c r="AW16" s="17">
        <f>IF(AW15&gt;AU15,3,IF(AW15+AU15=0,0,IF(AW15=AU15,1,0)))</f>
        <v>0</v>
      </c>
      <c r="AX16" s="226">
        <f>AX15-AZ15</f>
        <v>5</v>
      </c>
      <c r="AY16" s="227"/>
      <c r="AZ16" s="228"/>
      <c r="BA16" s="232">
        <f>BA15-BC15</f>
        <v>3</v>
      </c>
      <c r="BB16" s="233"/>
      <c r="BC16" s="234"/>
      <c r="BD16" s="245"/>
    </row>
    <row r="17" spans="1:56" s="2" customFormat="1" ht="21.75" customHeight="1">
      <c r="A17" s="254" t="str">
        <f>'Sp-PLanVorr.'!AC8</f>
        <v>Penzberg</v>
      </c>
      <c r="B17" s="16">
        <f>'Sp-PLanVorr.'!AD77</f>
        <v>12</v>
      </c>
      <c r="C17" s="14" t="s">
        <v>21</v>
      </c>
      <c r="D17" s="17">
        <f>'Sp-PLanVorr.'!AG77</f>
        <v>24</v>
      </c>
      <c r="E17" s="16">
        <f>'Sp-PLanVorr.'!AG85</f>
        <v>23</v>
      </c>
      <c r="F17" s="14" t="s">
        <v>21</v>
      </c>
      <c r="G17" s="17">
        <f>'Sp-PLanVorr.'!AD85</f>
        <v>10</v>
      </c>
      <c r="H17" s="16">
        <f>'Sp-PLanVorr.'!AD66</f>
        <v>19</v>
      </c>
      <c r="I17" s="14" t="s">
        <v>21</v>
      </c>
      <c r="J17" s="17">
        <f>'Sp-PLanVorr.'!AG66</f>
        <v>9</v>
      </c>
      <c r="K17" s="16">
        <f>'Sp-PLanVorr.'!AD89</f>
        <v>22</v>
      </c>
      <c r="L17" s="14" t="s">
        <v>21</v>
      </c>
      <c r="M17" s="17">
        <f>'Sp-PLanVorr.'!AG89</f>
        <v>8</v>
      </c>
      <c r="N17" s="235" t="s">
        <v>13</v>
      </c>
      <c r="O17" s="236"/>
      <c r="P17" s="237"/>
      <c r="Q17" s="16">
        <f>'Sp-PLanVorr.'!AD22</f>
        <v>10</v>
      </c>
      <c r="R17" s="14" t="s">
        <v>21</v>
      </c>
      <c r="S17" s="17">
        <f>'Sp-PLanVorr.'!AG22</f>
        <v>0</v>
      </c>
      <c r="T17" s="16">
        <f>'Sp-PLanVorr.'!AG50</f>
        <v>16</v>
      </c>
      <c r="U17" s="14" t="s">
        <v>21</v>
      </c>
      <c r="V17" s="17">
        <f>'Sp-PLanVorr.'!AD50</f>
        <v>16</v>
      </c>
      <c r="W17" s="16">
        <f>'Sp-PLanVorr.'!AG34</f>
        <v>12</v>
      </c>
      <c r="X17" s="14" t="s">
        <v>21</v>
      </c>
      <c r="Y17" s="18">
        <f>'Sp-PLanVorr.'!AD34</f>
        <v>27</v>
      </c>
      <c r="Z17" s="19">
        <f>'Sp-PLanRückr.'!AD77</f>
        <v>0</v>
      </c>
      <c r="AA17" s="14" t="s">
        <v>21</v>
      </c>
      <c r="AB17" s="17">
        <f>'Sp-PLanRückr.'!AG77</f>
        <v>0</v>
      </c>
      <c r="AC17" s="16">
        <f>'Sp-PLanRückr.'!AG85</f>
        <v>0</v>
      </c>
      <c r="AD17" s="14" t="s">
        <v>21</v>
      </c>
      <c r="AE17" s="17">
        <f>'Sp-PLanRückr.'!AD85</f>
        <v>0</v>
      </c>
      <c r="AF17" s="16">
        <f>'Sp-PLanRückr.'!AD66</f>
        <v>0</v>
      </c>
      <c r="AG17" s="14" t="s">
        <v>21</v>
      </c>
      <c r="AH17" s="17">
        <f>'Sp-PLanRückr.'!AG66</f>
        <v>0</v>
      </c>
      <c r="AI17" s="16">
        <f>'Sp-PLanRückr.'!AD89</f>
        <v>0</v>
      </c>
      <c r="AJ17" s="14" t="s">
        <v>21</v>
      </c>
      <c r="AK17" s="17">
        <f>'Sp-PLanRückr.'!AG89</f>
        <v>0</v>
      </c>
      <c r="AL17" s="235" t="s">
        <v>13</v>
      </c>
      <c r="AM17" s="236"/>
      <c r="AN17" s="237"/>
      <c r="AO17" s="16">
        <f>'Sp-PLanRückr.'!AD22</f>
        <v>0</v>
      </c>
      <c r="AP17" s="14" t="s">
        <v>21</v>
      </c>
      <c r="AQ17" s="17">
        <f>'Sp-PLanRückr.'!AG22</f>
        <v>0</v>
      </c>
      <c r="AR17" s="16">
        <f>'Sp-PLanRückr.'!AG50</f>
        <v>0</v>
      </c>
      <c r="AS17" s="14" t="s">
        <v>21</v>
      </c>
      <c r="AT17" s="17">
        <f>'Sp-PLanRückr.'!AD50</f>
        <v>0</v>
      </c>
      <c r="AU17" s="16">
        <f>'Sp-PLanRückr.'!AG34</f>
        <v>0</v>
      </c>
      <c r="AV17" s="14" t="s">
        <v>21</v>
      </c>
      <c r="AW17" s="18">
        <f>'Sp-PLanRückr.'!AD34</f>
        <v>0</v>
      </c>
      <c r="AX17" s="111">
        <f>SUM(B17,E17,H17,K17,N17,Q17,T17,W17,Z17,AC17,AF17,AI17,AL17,AO17,AR17,AU17)</f>
        <v>114</v>
      </c>
      <c r="AY17" s="109" t="s">
        <v>21</v>
      </c>
      <c r="AZ17" s="110">
        <f>SUM(D17,G17,J17,M17,P17,S17,Y17,AB17,AE17,V17,AH17,AK17,AN17,AQ17,AT17,AW17)</f>
        <v>94</v>
      </c>
      <c r="BA17" s="16">
        <f>SUM(B18,E18,H18,K18,N18,Q18,T18,W18,Z18,AC18,AF18,AI18,AL18,AO18,AR18,AU18)</f>
        <v>13</v>
      </c>
      <c r="BB17" s="14" t="s">
        <v>21</v>
      </c>
      <c r="BC17" s="17">
        <f>SUM(D18,G18,J18,M18,P18,S18,V18,Y18,AB18,AE18,AH18,AK18,AN18,AQ18,AT18,AW18)</f>
        <v>7</v>
      </c>
      <c r="BD17" s="243"/>
    </row>
    <row r="18" spans="1:56" s="2" customFormat="1" ht="21.75" customHeight="1">
      <c r="A18" s="255"/>
      <c r="B18" s="16">
        <f>IF(B17&gt;D17,3,IF(B17+D17=0,0,IF(B17=D17,1,0)))</f>
        <v>0</v>
      </c>
      <c r="C18" s="14" t="s">
        <v>21</v>
      </c>
      <c r="D18" s="17">
        <f>IF(D17&gt;B17,3,IF(D17+B17=0,0,IF(D17=B17,1,0)))</f>
        <v>3</v>
      </c>
      <c r="E18" s="16">
        <f>IF(E17&gt;G17,3,IF(E17+G17=0,0,IF(E17=G17,1,0)))</f>
        <v>3</v>
      </c>
      <c r="F18" s="14" t="s">
        <v>21</v>
      </c>
      <c r="G18" s="17">
        <f>IF(G17&gt;E17,3,IF(G17+E17=0,0,IF(G17=E17,1,0)))</f>
        <v>0</v>
      </c>
      <c r="H18" s="16">
        <f>IF(H17&gt;J17,3,IF(H17+J17=0,0,IF(H17=J17,1,0)))</f>
        <v>3</v>
      </c>
      <c r="I18" s="14" t="s">
        <v>21</v>
      </c>
      <c r="J18" s="17">
        <f>IF(J17&gt;H17,3,IF(J17+H17=0,0,IF(J17=H17,1,0)))</f>
        <v>0</v>
      </c>
      <c r="K18" s="16">
        <f>IF(K17&gt;M17,3,IF(K17+M17=0,0,IF(K17=M17,1,0)))</f>
        <v>3</v>
      </c>
      <c r="L18" s="14" t="s">
        <v>21</v>
      </c>
      <c r="M18" s="17">
        <f>IF(M17&gt;K17,3,IF(M17+K17=0,0,IF(M17=K17,1,0)))</f>
        <v>0</v>
      </c>
      <c r="N18" s="238" t="s">
        <v>22</v>
      </c>
      <c r="O18" s="239"/>
      <c r="P18" s="240"/>
      <c r="Q18" s="16">
        <f>IF(Q17&gt;S17,3,IF(Q17+S17=0,0,IF(Q17=S17,1,0)))</f>
        <v>3</v>
      </c>
      <c r="R18" s="14" t="s">
        <v>21</v>
      </c>
      <c r="S18" s="17">
        <f>IF(S17&gt;Q17,3,IF(S17+Q17=0,0,IF(S17=Q17,1,0)))</f>
        <v>0</v>
      </c>
      <c r="T18" s="16">
        <f>IF(T17&gt;V17,3,IF(T17+V17=0,0,IF(T17=V17,1,0)))</f>
        <v>1</v>
      </c>
      <c r="U18" s="14" t="s">
        <v>21</v>
      </c>
      <c r="V18" s="17">
        <f>IF(V17&gt;T17,3,IF(V17+T17=0,0,IF(V17=T17,1,0)))</f>
        <v>1</v>
      </c>
      <c r="W18" s="16">
        <f>IF(W17&gt;Y17,3,IF(W17+Y17=0,0,IF(W17=Y17,1,0)))</f>
        <v>0</v>
      </c>
      <c r="X18" s="14" t="s">
        <v>21</v>
      </c>
      <c r="Y18" s="18">
        <f>IF(Y17&gt;W17,3,IF(Y17+W17=0,0,IF(Y17=W17,1,0)))</f>
        <v>3</v>
      </c>
      <c r="Z18" s="19">
        <f>IF(Z17&gt;AB17,3,IF(Z17+AB17=0,0,IF(Z17=AB17,1,0)))</f>
        <v>0</v>
      </c>
      <c r="AA18" s="14" t="s">
        <v>21</v>
      </c>
      <c r="AB18" s="17">
        <f>IF(AB17&gt;Z17,3,IF(AB17+Z17=0,0,IF(AB17=Z17,1,0)))</f>
        <v>0</v>
      </c>
      <c r="AC18" s="16">
        <f>IF(AC17&gt;AE17,3,IF(AC17+AE17=0,0,IF(AC17=AE17,1,0)))</f>
        <v>0</v>
      </c>
      <c r="AD18" s="14" t="s">
        <v>21</v>
      </c>
      <c r="AE18" s="17">
        <f>IF(AE17&gt;AC17,3,IF(AE17+AC17=0,0,IF(AE17=AC17,1,0)))</f>
        <v>0</v>
      </c>
      <c r="AF18" s="16">
        <f>IF(AF17&gt;AH17,3,IF(AF17+AH17=0,0,IF(AF17=AH17,1,0)))</f>
        <v>0</v>
      </c>
      <c r="AG18" s="14" t="s">
        <v>21</v>
      </c>
      <c r="AH18" s="17">
        <f>IF(AH17&gt;AF17,3,IF(AH17+AF17=0,0,IF(AH17=AF17,1,0)))</f>
        <v>0</v>
      </c>
      <c r="AI18" s="16">
        <f>IF(AI17&gt;AK17,3,IF(AI17+AK17=0,0,IF(AI17=AK17,1,0)))</f>
        <v>0</v>
      </c>
      <c r="AJ18" s="14" t="s">
        <v>21</v>
      </c>
      <c r="AK18" s="17">
        <f>IF(AK17&gt;AI17,3,IF(AK17+AI17=0,0,IF(AK17=AI17,1,0)))</f>
        <v>0</v>
      </c>
      <c r="AL18" s="238" t="s">
        <v>22</v>
      </c>
      <c r="AM18" s="239"/>
      <c r="AN18" s="240"/>
      <c r="AO18" s="16">
        <f>IF(AO17&gt;AQ17,3,IF(AO17+AQ17=0,0,IF(AO17=AQ17,1,0)))</f>
        <v>0</v>
      </c>
      <c r="AP18" s="14" t="s">
        <v>21</v>
      </c>
      <c r="AQ18" s="17">
        <f>IF(AQ17&gt;AO17,3,IF(AQ17+AO17=0,0,IF(AQ17=AO17,1,0)))</f>
        <v>0</v>
      </c>
      <c r="AR18" s="16">
        <f>IF(AR17&gt;AT17,3,IF(AR17+AT17=0,0,IF(AR17=AT17,1,0)))</f>
        <v>0</v>
      </c>
      <c r="AS18" s="14" t="s">
        <v>21</v>
      </c>
      <c r="AT18" s="17">
        <f>IF(AT17&gt;AR17,3,IF(AT17+AR17=0,0,IF(AT17=AR17,1,0)))</f>
        <v>0</v>
      </c>
      <c r="AU18" s="16">
        <f>IF(AU17&gt;AW17,3,IF(AU17+AW17=0,0,IF(AU17=AW17,1,0)))</f>
        <v>0</v>
      </c>
      <c r="AV18" s="14" t="s">
        <v>21</v>
      </c>
      <c r="AW18" s="17">
        <f>IF(AW17&gt;AU17,3,IF(AW17+AU17=0,0,IF(AW17=AU17,1,0)))</f>
        <v>0</v>
      </c>
      <c r="AX18" s="226">
        <f>AX17-AZ17</f>
        <v>20</v>
      </c>
      <c r="AY18" s="227"/>
      <c r="AZ18" s="228"/>
      <c r="BA18" s="232">
        <f>BA17-BC17</f>
        <v>6</v>
      </c>
      <c r="BB18" s="233"/>
      <c r="BC18" s="234"/>
      <c r="BD18" s="245"/>
    </row>
    <row r="19" spans="1:56" s="2" customFormat="1" ht="21.75" customHeight="1">
      <c r="A19" s="254" t="str">
        <f>'Sp-PLanVorr.'!AC9</f>
        <v>Ebern</v>
      </c>
      <c r="B19" s="16">
        <f>'Sp-PLanVorr.'!AG62</f>
        <v>0</v>
      </c>
      <c r="C19" s="14" t="s">
        <v>21</v>
      </c>
      <c r="D19" s="17">
        <f>'Sp-PLanVorr.'!AD62</f>
        <v>10</v>
      </c>
      <c r="E19" s="16">
        <f>'Sp-PLanVorr.'!AD70</f>
        <v>0</v>
      </c>
      <c r="F19" s="14" t="s">
        <v>21</v>
      </c>
      <c r="G19" s="17">
        <f>'Sp-PLanVorr.'!AG70</f>
        <v>10</v>
      </c>
      <c r="H19" s="16">
        <f>'Sp-PLanVorr.'!AG54</f>
        <v>0</v>
      </c>
      <c r="I19" s="14" t="s">
        <v>21</v>
      </c>
      <c r="J19" s="17">
        <f>'Sp-PLanVorr.'!AD54</f>
        <v>10</v>
      </c>
      <c r="K19" s="16">
        <f>'Sp-PLanVorr.'!AG78</f>
        <v>0</v>
      </c>
      <c r="L19" s="14" t="s">
        <v>21</v>
      </c>
      <c r="M19" s="17">
        <f>'Sp-PLanVorr.'!AD78</f>
        <v>10</v>
      </c>
      <c r="N19" s="16">
        <f>'Sp-PLanVorr.'!AG22</f>
        <v>0</v>
      </c>
      <c r="O19" s="14" t="s">
        <v>21</v>
      </c>
      <c r="P19" s="17">
        <f>'Sp-PLanVorr.'!AD22</f>
        <v>10</v>
      </c>
      <c r="Q19" s="235" t="s">
        <v>13</v>
      </c>
      <c r="R19" s="236"/>
      <c r="S19" s="237"/>
      <c r="T19" s="16">
        <f>'Sp-PLanVorr.'!AD37</f>
        <v>0</v>
      </c>
      <c r="U19" s="14" t="s">
        <v>21</v>
      </c>
      <c r="V19" s="17">
        <f>'Sp-PLanVorr.'!AG37</f>
        <v>10</v>
      </c>
      <c r="W19" s="16">
        <f>'Sp-PLanVorr.'!AD45</f>
        <v>0</v>
      </c>
      <c r="X19" s="14" t="s">
        <v>21</v>
      </c>
      <c r="Y19" s="18">
        <f>'Sp-PLanVorr.'!AG45</f>
        <v>10</v>
      </c>
      <c r="Z19" s="19">
        <f>'Sp-PLanRückr.'!AG62</f>
        <v>0</v>
      </c>
      <c r="AA19" s="14" t="s">
        <v>21</v>
      </c>
      <c r="AB19" s="17">
        <f>'Sp-PLanRückr.'!AD62</f>
        <v>0</v>
      </c>
      <c r="AC19" s="16">
        <f>'Sp-PLanRückr.'!AD70</f>
        <v>0</v>
      </c>
      <c r="AD19" s="14" t="s">
        <v>21</v>
      </c>
      <c r="AE19" s="17">
        <f>'Sp-PLanRückr.'!AG70</f>
        <v>0</v>
      </c>
      <c r="AF19" s="16">
        <f>'Sp-PLanRückr.'!AG54</f>
        <v>0</v>
      </c>
      <c r="AG19" s="14" t="s">
        <v>21</v>
      </c>
      <c r="AH19" s="17">
        <f>'Sp-PLanRückr.'!AD54</f>
        <v>0</v>
      </c>
      <c r="AI19" s="16">
        <f>'Sp-PLanRückr.'!AG78</f>
        <v>0</v>
      </c>
      <c r="AJ19" s="14" t="s">
        <v>21</v>
      </c>
      <c r="AK19" s="17">
        <f>'Sp-PLanRückr.'!AD78</f>
        <v>0</v>
      </c>
      <c r="AL19" s="16">
        <f>'Sp-PLanRückr.'!AG22</f>
        <v>0</v>
      </c>
      <c r="AM19" s="14" t="s">
        <v>21</v>
      </c>
      <c r="AN19" s="17">
        <f>'Sp-PLanRückr.'!AD22</f>
        <v>0</v>
      </c>
      <c r="AO19" s="235" t="s">
        <v>13</v>
      </c>
      <c r="AP19" s="236"/>
      <c r="AQ19" s="237"/>
      <c r="AR19" s="16">
        <f>'Sp-PLanRückr.'!AD37</f>
        <v>0</v>
      </c>
      <c r="AS19" s="14" t="s">
        <v>21</v>
      </c>
      <c r="AT19" s="17">
        <f>'Sp-PLanRückr.'!AG37</f>
        <v>0</v>
      </c>
      <c r="AU19" s="16">
        <f>'Sp-PLanRückr.'!AD45</f>
        <v>0</v>
      </c>
      <c r="AV19" s="14" t="s">
        <v>21</v>
      </c>
      <c r="AW19" s="18">
        <f>'Sp-PLanRückr.'!AG45</f>
        <v>0</v>
      </c>
      <c r="AX19" s="111">
        <f>SUM(B19,E19,H19,K19,N19,Q19,T19,W19,Z19,AC19,AF19,AI19,AL19,AO19,AR19,AU19)</f>
        <v>0</v>
      </c>
      <c r="AY19" s="109" t="s">
        <v>21</v>
      </c>
      <c r="AZ19" s="110">
        <f>SUM(D19,G19,J19,M19,P19,S19,Y19,AB19,AE19,V19,AH19,AK19,AN19,AQ19,AT19,AW19)</f>
        <v>70</v>
      </c>
      <c r="BA19" s="16">
        <f>SUM(B20,E20,H20,K20,N20,Q20,T20,W20,Z20,AC20,AF20,AI20,AL20,AO20,AR20,AU20)</f>
        <v>0</v>
      </c>
      <c r="BB19" s="14" t="s">
        <v>21</v>
      </c>
      <c r="BC19" s="17">
        <f>SUM(D20,G20,J20,M20,P20,S20,V20,Y20,AB20,AE20,AH20,AK20,AN20,AQ20,AT20,AW20)</f>
        <v>21</v>
      </c>
      <c r="BD19" s="243"/>
    </row>
    <row r="20" spans="1:56" s="2" customFormat="1" ht="21.75" customHeight="1">
      <c r="A20" s="255"/>
      <c r="B20" s="16">
        <f>IF(B19&gt;D19,3,IF(B19+D19=0,0,IF(B19=D19,1,0)))</f>
        <v>0</v>
      </c>
      <c r="C20" s="14" t="s">
        <v>21</v>
      </c>
      <c r="D20" s="17">
        <f>IF(D19&gt;B19,3,IF(D19+B19=0,0,IF(D19=B19,1,0)))</f>
        <v>3</v>
      </c>
      <c r="E20" s="16">
        <f>IF(E19&gt;G19,3,IF(E19+G19=0,0,IF(E19=G19,1,0)))</f>
        <v>0</v>
      </c>
      <c r="F20" s="14" t="s">
        <v>21</v>
      </c>
      <c r="G20" s="17">
        <f>IF(G19&gt;E19,3,IF(G19+E19=0,0,IF(G19=E19,1,0)))</f>
        <v>3</v>
      </c>
      <c r="H20" s="16">
        <f>IF(H19&gt;J19,3,IF(H19+J19=0,0,IF(H19=J19,1,0)))</f>
        <v>0</v>
      </c>
      <c r="I20" s="14" t="s">
        <v>21</v>
      </c>
      <c r="J20" s="17">
        <f>IF(J19&gt;H19,3,IF(J19+H19=0,0,IF(J19=H19,1,0)))</f>
        <v>3</v>
      </c>
      <c r="K20" s="16">
        <f>IF(K19&gt;M19,3,IF(K19+M19=0,0,IF(K19=M19,1,0)))</f>
        <v>0</v>
      </c>
      <c r="L20" s="14" t="s">
        <v>21</v>
      </c>
      <c r="M20" s="17">
        <f>IF(M19&gt;K19,3,IF(M19+K19=0,0,IF(M19=K19,1,0)))</f>
        <v>3</v>
      </c>
      <c r="N20" s="16">
        <f>IF(N19&gt;P19,3,IF(N19+P19=0,0,IF(N19=P19,1,0)))</f>
        <v>0</v>
      </c>
      <c r="O20" s="14" t="s">
        <v>21</v>
      </c>
      <c r="P20" s="17">
        <f>IF(P19&gt;N19,3,IF(P19+N19=0,0,IF(P19=N19,1,0)))</f>
        <v>3</v>
      </c>
      <c r="Q20" s="238" t="s">
        <v>22</v>
      </c>
      <c r="R20" s="239"/>
      <c r="S20" s="240"/>
      <c r="T20" s="16">
        <f>IF(T19&gt;V19,3,IF(T19+V19=0,0,IF(T19=V19,1,0)))</f>
        <v>0</v>
      </c>
      <c r="U20" s="14" t="s">
        <v>21</v>
      </c>
      <c r="V20" s="17">
        <f>IF(V19&gt;T19,3,IF(V19+T19=0,0,IF(V19=T19,1,0)))</f>
        <v>3</v>
      </c>
      <c r="W20" s="16">
        <f>IF(W19&gt;Y19,3,IF(W19+Y19=0,0,IF(W19=Y19,1,0)))</f>
        <v>0</v>
      </c>
      <c r="X20" s="14" t="s">
        <v>21</v>
      </c>
      <c r="Y20" s="18">
        <f>IF(Y19&gt;W19,3,IF(Y19+W19=0,0,IF(Y19=W19,1,0)))</f>
        <v>3</v>
      </c>
      <c r="Z20" s="19">
        <f>IF(Z19&gt;AB19,3,IF(Z19+AB19=0,0,IF(Z19=AB19,1,0)))</f>
        <v>0</v>
      </c>
      <c r="AA20" s="14" t="s">
        <v>21</v>
      </c>
      <c r="AB20" s="17">
        <f>IF(AB19&gt;Z19,3,IF(AB19+Z19=0,0,IF(AB19=Z19,1,0)))</f>
        <v>0</v>
      </c>
      <c r="AC20" s="16">
        <f>IF(AC19&gt;AE19,3,IF(AC19+AE19=0,0,IF(AC19=AE19,1,0)))</f>
        <v>0</v>
      </c>
      <c r="AD20" s="14" t="s">
        <v>21</v>
      </c>
      <c r="AE20" s="17">
        <f>IF(AE19&gt;AC19,3,IF(AE19+AC19=0,0,IF(AE19=AC19,1,0)))</f>
        <v>0</v>
      </c>
      <c r="AF20" s="16">
        <f>IF(AF19&gt;AH19,3,IF(AF19+AH19=0,0,IF(AF19=AH19,1,0)))</f>
        <v>0</v>
      </c>
      <c r="AG20" s="14" t="s">
        <v>21</v>
      </c>
      <c r="AH20" s="17">
        <f>IF(AH19&gt;AF19,3,IF(AH19+AF19=0,0,IF(AH19=AF19,1,0)))</f>
        <v>0</v>
      </c>
      <c r="AI20" s="16">
        <f>IF(AI19&gt;AK19,3,IF(AI19+AK19=0,0,IF(AI19=AK19,1,0)))</f>
        <v>0</v>
      </c>
      <c r="AJ20" s="14" t="s">
        <v>21</v>
      </c>
      <c r="AK20" s="17">
        <f>IF(AK19&gt;AI19,3,IF(AK19+AI19=0,0,IF(AK19=AI19,1,0)))</f>
        <v>0</v>
      </c>
      <c r="AL20" s="16">
        <f>IF(AL19&gt;AN19,3,IF(AL19+AN19=0,0,IF(AL19=AN19,1,0)))</f>
        <v>0</v>
      </c>
      <c r="AM20" s="14" t="s">
        <v>21</v>
      </c>
      <c r="AN20" s="17">
        <f>IF(AN19&gt;AL19,3,IF(AN19+AL19=0,0,IF(AN19=AL19,1,0)))</f>
        <v>0</v>
      </c>
      <c r="AO20" s="238" t="s">
        <v>22</v>
      </c>
      <c r="AP20" s="239"/>
      <c r="AQ20" s="240"/>
      <c r="AR20" s="16">
        <f>IF(AR19&gt;AT19,3,IF(AR19+AT19=0,0,IF(AR19=AT19,1,0)))</f>
        <v>0</v>
      </c>
      <c r="AS20" s="14" t="s">
        <v>21</v>
      </c>
      <c r="AT20" s="17">
        <f>IF(AT19&gt;AR19,3,IF(AT19+AR19=0,0,IF(AT19=AR19,1,0)))</f>
        <v>0</v>
      </c>
      <c r="AU20" s="16">
        <f>IF(AU19&gt;AW19,3,IF(AU19+AW19=0,0,IF(AU19=AW19,1,0)))</f>
        <v>0</v>
      </c>
      <c r="AV20" s="14" t="s">
        <v>21</v>
      </c>
      <c r="AW20" s="17">
        <f>IF(AW19&gt;AU19,3,IF(AW19+AU19=0,0,IF(AW19=AU19,1,0)))</f>
        <v>0</v>
      </c>
      <c r="AX20" s="226">
        <f>AX19-AZ19</f>
        <v>-70</v>
      </c>
      <c r="AY20" s="227"/>
      <c r="AZ20" s="228"/>
      <c r="BA20" s="232">
        <f>BA19-BC19</f>
        <v>-21</v>
      </c>
      <c r="BB20" s="233"/>
      <c r="BC20" s="234"/>
      <c r="BD20" s="245"/>
    </row>
    <row r="21" spans="1:56" s="2" customFormat="1" ht="21.75" customHeight="1">
      <c r="A21" s="254" t="str">
        <f>'Sp-PLanVorr.'!AC10</f>
        <v>Kümmersbruck</v>
      </c>
      <c r="B21" s="12">
        <f>'Sp-PLanVorr.'!AG86</f>
        <v>18</v>
      </c>
      <c r="C21" s="15" t="s">
        <v>21</v>
      </c>
      <c r="D21" s="13">
        <f>'Sp-PLanVorr.'!AD86</f>
        <v>25</v>
      </c>
      <c r="E21" s="12">
        <f>'Sp-PLanVorr.'!AG42</f>
        <v>24</v>
      </c>
      <c r="F21" s="15" t="s">
        <v>21</v>
      </c>
      <c r="G21" s="13">
        <f>'Sp-PLanVorr.'!AD42</f>
        <v>11</v>
      </c>
      <c r="H21" s="12">
        <f>'Sp-PLanVorr.'!AD74</f>
        <v>12</v>
      </c>
      <c r="I21" s="15" t="s">
        <v>21</v>
      </c>
      <c r="J21" s="13">
        <f>'Sp-PLanVorr.'!AG74</f>
        <v>25</v>
      </c>
      <c r="K21" s="12">
        <f>'Sp-PLanVorr.'!AG58</f>
        <v>17</v>
      </c>
      <c r="L21" s="15" t="s">
        <v>21</v>
      </c>
      <c r="M21" s="13">
        <f>'Sp-PLanVorr.'!AD58</f>
        <v>20</v>
      </c>
      <c r="N21" s="12">
        <f>'Sp-PLanVorr.'!AD50</f>
        <v>16</v>
      </c>
      <c r="O21" s="15" t="s">
        <v>21</v>
      </c>
      <c r="P21" s="13">
        <f>'Sp-PLanVorr.'!AG50</f>
        <v>16</v>
      </c>
      <c r="Q21" s="16">
        <f>'Sp-PLanVorr.'!AG37</f>
        <v>10</v>
      </c>
      <c r="R21" s="15" t="s">
        <v>21</v>
      </c>
      <c r="S21" s="17">
        <f>'Sp-PLanVorr.'!AD37</f>
        <v>0</v>
      </c>
      <c r="T21" s="235" t="s">
        <v>13</v>
      </c>
      <c r="U21" s="236"/>
      <c r="V21" s="237"/>
      <c r="W21" s="12">
        <f>'Sp-PLanVorr.'!AD26</f>
        <v>15</v>
      </c>
      <c r="X21" s="15" t="s">
        <v>21</v>
      </c>
      <c r="Y21" s="20">
        <f>'Sp-PLanVorr.'!AG26</f>
        <v>27</v>
      </c>
      <c r="Z21" s="106">
        <f>'Sp-PLanRückr.'!AG86</f>
        <v>0</v>
      </c>
      <c r="AA21" s="15" t="s">
        <v>21</v>
      </c>
      <c r="AB21" s="13">
        <f>'Sp-PLanRückr.'!AD86</f>
        <v>0</v>
      </c>
      <c r="AC21" s="12">
        <f>'Sp-PLanRückr.'!AG42</f>
        <v>0</v>
      </c>
      <c r="AD21" s="15" t="s">
        <v>21</v>
      </c>
      <c r="AE21" s="13">
        <f>'Sp-PLanRückr.'!AD42</f>
        <v>0</v>
      </c>
      <c r="AF21" s="12">
        <f>'Sp-PLanRückr.'!AD74</f>
        <v>0</v>
      </c>
      <c r="AG21" s="15" t="s">
        <v>21</v>
      </c>
      <c r="AH21" s="13">
        <f>'Sp-PLanRückr.'!AG74</f>
        <v>0</v>
      </c>
      <c r="AI21" s="12">
        <f>'Sp-PLanRückr.'!AG58</f>
        <v>0</v>
      </c>
      <c r="AJ21" s="15" t="s">
        <v>21</v>
      </c>
      <c r="AK21" s="13">
        <f>'Sp-PLanRückr.'!AD58</f>
        <v>0</v>
      </c>
      <c r="AL21" s="12">
        <f>'Sp-PLanRückr.'!AD50</f>
        <v>0</v>
      </c>
      <c r="AM21" s="15" t="s">
        <v>21</v>
      </c>
      <c r="AN21" s="13">
        <f>'Sp-PLanRückr.'!AG50</f>
        <v>0</v>
      </c>
      <c r="AO21" s="16">
        <f>'Sp-PLanRückr.'!AG37</f>
        <v>0</v>
      </c>
      <c r="AP21" s="15" t="s">
        <v>21</v>
      </c>
      <c r="AQ21" s="17">
        <f>'Sp-PLanRückr.'!AD37</f>
        <v>0</v>
      </c>
      <c r="AR21" s="235" t="s">
        <v>13</v>
      </c>
      <c r="AS21" s="236"/>
      <c r="AT21" s="237"/>
      <c r="AU21" s="12">
        <f>'Sp-PLanRückr.'!AD26</f>
        <v>0</v>
      </c>
      <c r="AV21" s="15" t="s">
        <v>21</v>
      </c>
      <c r="AW21" s="20">
        <f>'Sp-PLanRückr.'!AG26</f>
        <v>0</v>
      </c>
      <c r="AX21" s="111">
        <f>SUM(B21,E21,H21,K21,N21,Q21,T21,W21,Z21,AC21,AF21,AI21,AL21,AO21,AR21,AU21)</f>
        <v>112</v>
      </c>
      <c r="AY21" s="112" t="s">
        <v>21</v>
      </c>
      <c r="AZ21" s="110">
        <f>SUM(D21,G21,J21,M21,P21,S21,Y21,AB21,AE21,V21,AH21,AK21,AN21,AQ21,AT21,AW21)</f>
        <v>124</v>
      </c>
      <c r="BA21" s="16">
        <f>SUM(B22,E22,H22,K22,N22,Q22,T22,W22,Z22,AC22,AF22,AI22,AL22,AO22,AR22,AU22)</f>
        <v>7</v>
      </c>
      <c r="BB21" s="15" t="s">
        <v>21</v>
      </c>
      <c r="BC21" s="17">
        <f>SUM(D22,G22,J22,M22,P22,S22,V22,Y22,AB22,AE22,AH22,AK22,AN22,AQ22,AT22,AW22)</f>
        <v>13</v>
      </c>
      <c r="BD21" s="243"/>
    </row>
    <row r="22" spans="1:56" s="2" customFormat="1" ht="21.75" customHeight="1">
      <c r="A22" s="255"/>
      <c r="B22" s="16">
        <f>IF(B21&gt;D21,3,IF(B21+D21=0,0,IF(B21=D21,1,0)))</f>
        <v>0</v>
      </c>
      <c r="C22" s="14" t="s">
        <v>21</v>
      </c>
      <c r="D22" s="17">
        <f>IF(D21&gt;B21,3,IF(D21+B21=0,0,IF(D21=B21,1,0)))</f>
        <v>3</v>
      </c>
      <c r="E22" s="16">
        <f>IF(E21&gt;G21,3,IF(E21+G21=0,0,IF(E21=G21,1,0)))</f>
        <v>3</v>
      </c>
      <c r="F22" s="14" t="s">
        <v>21</v>
      </c>
      <c r="G22" s="17">
        <f>IF(G21&gt;E21,3,IF(G21+E21=0,0,IF(G21=E21,1,0)))</f>
        <v>0</v>
      </c>
      <c r="H22" s="16">
        <f>IF(H21&gt;J21,3,IF(H21+J21=0,0,IF(H21=J21,1,0)))</f>
        <v>0</v>
      </c>
      <c r="I22" s="14" t="s">
        <v>21</v>
      </c>
      <c r="J22" s="17">
        <f>IF(J21&gt;H21,3,IF(J21+H21=0,0,IF(J21=H21,1,0)))</f>
        <v>3</v>
      </c>
      <c r="K22" s="16">
        <f>IF(K21&gt;M21,3,IF(K21+M21=0,0,IF(K21=M21,1,0)))</f>
        <v>0</v>
      </c>
      <c r="L22" s="14" t="s">
        <v>21</v>
      </c>
      <c r="M22" s="17">
        <f>IF(M21&gt;K21,3,IF(M21+K21=0,0,IF(M21=K21,1,0)))</f>
        <v>3</v>
      </c>
      <c r="N22" s="16">
        <f>IF(N21&gt;P21,3,IF(N21+P21=0,0,IF(N21=P21,1,0)))</f>
        <v>1</v>
      </c>
      <c r="O22" s="14" t="s">
        <v>21</v>
      </c>
      <c r="P22" s="17">
        <f>IF(P21&gt;N21,3,IF(P21+N21=0,0,IF(P21=N21,1,0)))</f>
        <v>1</v>
      </c>
      <c r="Q22" s="16">
        <f>IF(Q21&gt;S21,3,IF(Q21+S21=0,0,IF(Q21=S21,1,0)))</f>
        <v>3</v>
      </c>
      <c r="R22" s="14" t="s">
        <v>21</v>
      </c>
      <c r="S22" s="17">
        <f>IF(S21&gt;Q21,3,IF(S21+Q21=0,0,IF(S21=Q21,1,0)))</f>
        <v>0</v>
      </c>
      <c r="T22" s="238" t="s">
        <v>22</v>
      </c>
      <c r="U22" s="239"/>
      <c r="V22" s="240"/>
      <c r="W22" s="16">
        <f>IF(W21&gt;Y21,3,IF(W21+Y21=0,0,IF(W21=Y21,1,0)))</f>
        <v>0</v>
      </c>
      <c r="X22" s="14" t="s">
        <v>21</v>
      </c>
      <c r="Y22" s="18">
        <f>IF(Y21&gt;W21,3,IF(Y21+W21=0,0,IF(Y21=W21,1,0)))</f>
        <v>3</v>
      </c>
      <c r="Z22" s="19">
        <f>IF(Z21&gt;AB21,3,IF(Z21+AB21=0,0,IF(Z21=AB21,1,0)))</f>
        <v>0</v>
      </c>
      <c r="AA22" s="14" t="s">
        <v>21</v>
      </c>
      <c r="AB22" s="17">
        <f>IF(AB21&gt;Z21,3,IF(AB21+Z21=0,0,IF(AB21=Z21,1,0)))</f>
        <v>0</v>
      </c>
      <c r="AC22" s="16">
        <f>IF(AC21&gt;AE21,3,IF(AC21+AE21=0,0,IF(AC21=AE21,1,0)))</f>
        <v>0</v>
      </c>
      <c r="AD22" s="14" t="s">
        <v>21</v>
      </c>
      <c r="AE22" s="17">
        <f>IF(AE21&gt;AC21,3,IF(AE21+AC21=0,0,IF(AE21=AC21,1,0)))</f>
        <v>0</v>
      </c>
      <c r="AF22" s="16">
        <f>IF(AF21&gt;AH21,3,IF(AF21+AH21=0,0,IF(AF21=AH21,1,0)))</f>
        <v>0</v>
      </c>
      <c r="AG22" s="14" t="s">
        <v>21</v>
      </c>
      <c r="AH22" s="17">
        <f>IF(AH21&gt;AF21,3,IF(AH21+AF21=0,0,IF(AH21=AF21,1,0)))</f>
        <v>0</v>
      </c>
      <c r="AI22" s="16">
        <f>IF(AI21&gt;AK21,3,IF(AI21+AK21=0,0,IF(AI21=AK21,1,0)))</f>
        <v>0</v>
      </c>
      <c r="AJ22" s="14" t="s">
        <v>21</v>
      </c>
      <c r="AK22" s="17">
        <f>IF(AK21&gt;AI21,3,IF(AK21+AI21=0,0,IF(AK21=AI21,1,0)))</f>
        <v>0</v>
      </c>
      <c r="AL22" s="16">
        <f>IF(AL21&gt;AN21,3,IF(AL21+AN21=0,0,IF(AL21=AN21,1,0)))</f>
        <v>0</v>
      </c>
      <c r="AM22" s="14" t="s">
        <v>21</v>
      </c>
      <c r="AN22" s="17">
        <f>IF(AN21&gt;AL21,3,IF(AN21+AL21=0,0,IF(AN21=AL21,1,0)))</f>
        <v>0</v>
      </c>
      <c r="AO22" s="16">
        <f>IF(AO21&gt;AQ21,3,IF(AO21+AQ21=0,0,IF(AO21=AQ21,1,0)))</f>
        <v>0</v>
      </c>
      <c r="AP22" s="14" t="s">
        <v>21</v>
      </c>
      <c r="AQ22" s="17">
        <f>IF(AQ21&gt;AO21,3,IF(AQ21+AO21=0,0,IF(AQ21=AO21,1,0)))</f>
        <v>0</v>
      </c>
      <c r="AR22" s="238" t="s">
        <v>22</v>
      </c>
      <c r="AS22" s="239"/>
      <c r="AT22" s="240"/>
      <c r="AU22" s="16">
        <f>IF(AU21&gt;AW21,3,IF(AU21+AW21=0,0,IF(AU21=AW21,1,0)))</f>
        <v>0</v>
      </c>
      <c r="AV22" s="14" t="s">
        <v>21</v>
      </c>
      <c r="AW22" s="17">
        <f>IF(AW21&gt;AU21,3,IF(AW21+AU21=0,0,IF(AW21=AU21,1,0)))</f>
        <v>0</v>
      </c>
      <c r="AX22" s="226">
        <f>AX21-AZ21</f>
        <v>-12</v>
      </c>
      <c r="AY22" s="227"/>
      <c r="AZ22" s="228"/>
      <c r="BA22" s="232">
        <f>BA21-BC21</f>
        <v>-6</v>
      </c>
      <c r="BB22" s="233"/>
      <c r="BC22" s="234"/>
      <c r="BD22" s="245"/>
    </row>
    <row r="23" spans="1:56" s="2" customFormat="1" ht="21.75" customHeight="1">
      <c r="A23" s="263" t="str">
        <f>'Sp-PLanVorr.'!AC11</f>
        <v>Kahl / Kleinwallstadt</v>
      </c>
      <c r="B23" s="16">
        <f>'Sp-PLanVorr.'!AD53</f>
        <v>14</v>
      </c>
      <c r="C23" s="14" t="s">
        <v>21</v>
      </c>
      <c r="D23" s="17">
        <f>'Sp-PLanVorr.'!AG53</f>
        <v>25</v>
      </c>
      <c r="E23" s="16">
        <f>'Sp-PLanVorr.'!AG61</f>
        <v>35</v>
      </c>
      <c r="F23" s="14" t="s">
        <v>21</v>
      </c>
      <c r="G23" s="17">
        <f>'Sp-PLanVorr.'!AD61</f>
        <v>12</v>
      </c>
      <c r="H23" s="16">
        <f>'Sp-PLanVorr.'!AG82</f>
        <v>16</v>
      </c>
      <c r="I23" s="14" t="s">
        <v>21</v>
      </c>
      <c r="J23" s="17">
        <f>'Sp-PLanVorr.'!AD82</f>
        <v>19</v>
      </c>
      <c r="K23" s="16">
        <f>'Sp-PLanVorr.'!AD69</f>
        <v>22</v>
      </c>
      <c r="L23" s="14" t="s">
        <v>21</v>
      </c>
      <c r="M23" s="17">
        <f>'Sp-PLanVorr.'!AG69</f>
        <v>18</v>
      </c>
      <c r="N23" s="16">
        <f>'Sp-PLanVorr.'!AD34</f>
        <v>27</v>
      </c>
      <c r="O23" s="14" t="s">
        <v>21</v>
      </c>
      <c r="P23" s="17">
        <f>'Sp-PLanVorr.'!AG34</f>
        <v>12</v>
      </c>
      <c r="Q23" s="16">
        <f>'Sp-PLanVorr.'!AG45</f>
        <v>10</v>
      </c>
      <c r="R23" s="14" t="s">
        <v>21</v>
      </c>
      <c r="S23" s="17">
        <f>'Sp-PLanVorr.'!AD45</f>
        <v>0</v>
      </c>
      <c r="T23" s="16">
        <f>'Sp-PLanVorr.'!AG26</f>
        <v>27</v>
      </c>
      <c r="U23" s="14" t="s">
        <v>21</v>
      </c>
      <c r="V23" s="17">
        <f>'Sp-PLanVorr.'!AD26</f>
        <v>15</v>
      </c>
      <c r="W23" s="235" t="s">
        <v>13</v>
      </c>
      <c r="X23" s="236"/>
      <c r="Y23" s="241"/>
      <c r="Z23" s="19">
        <f>'Sp-PLanRückr.'!AD53</f>
        <v>0</v>
      </c>
      <c r="AA23" s="14" t="s">
        <v>21</v>
      </c>
      <c r="AB23" s="17">
        <f>'Sp-PLanRückr.'!AG53</f>
        <v>0</v>
      </c>
      <c r="AC23" s="16">
        <f>'Sp-PLanRückr.'!AG61</f>
        <v>0</v>
      </c>
      <c r="AD23" s="14" t="s">
        <v>21</v>
      </c>
      <c r="AE23" s="17">
        <f>'Sp-PLanRückr.'!AD61</f>
        <v>0</v>
      </c>
      <c r="AF23" s="16">
        <f>'Sp-PLanRückr.'!AG82</f>
        <v>0</v>
      </c>
      <c r="AG23" s="14" t="s">
        <v>21</v>
      </c>
      <c r="AH23" s="17">
        <f>'Sp-PLanRückr.'!AD82</f>
        <v>0</v>
      </c>
      <c r="AI23" s="16">
        <f>'Sp-PLanRückr.'!AD69</f>
        <v>0</v>
      </c>
      <c r="AJ23" s="14" t="s">
        <v>21</v>
      </c>
      <c r="AK23" s="17">
        <f>'Sp-PLanRückr.'!AG69</f>
        <v>0</v>
      </c>
      <c r="AL23" s="16">
        <f>'Sp-PLanRückr.'!AD34</f>
        <v>0</v>
      </c>
      <c r="AM23" s="14" t="s">
        <v>21</v>
      </c>
      <c r="AN23" s="17">
        <f>'Sp-PLanRückr.'!AG34</f>
        <v>0</v>
      </c>
      <c r="AO23" s="16">
        <f>'Sp-PLanRückr.'!AG45</f>
        <v>0</v>
      </c>
      <c r="AP23" s="14" t="s">
        <v>21</v>
      </c>
      <c r="AQ23" s="17">
        <f>'Sp-PLanRückr.'!AD45</f>
        <v>0</v>
      </c>
      <c r="AR23" s="16">
        <f>'Sp-PLanRückr.'!AG26</f>
        <v>0</v>
      </c>
      <c r="AS23" s="14" t="s">
        <v>21</v>
      </c>
      <c r="AT23" s="17">
        <f>'Sp-PLanRückr.'!AD26</f>
        <v>0</v>
      </c>
      <c r="AU23" s="235" t="s">
        <v>13</v>
      </c>
      <c r="AV23" s="236"/>
      <c r="AW23" s="241"/>
      <c r="AX23" s="111">
        <f>SUM(B23,E23,H23,K23,N23,Q23,T23,W23,Z23,AC23,AF23,AI23,AL23,AO23,AR23,AU23)</f>
        <v>151</v>
      </c>
      <c r="AY23" s="109" t="s">
        <v>21</v>
      </c>
      <c r="AZ23" s="110">
        <f>SUM(D23,G23,J23,M23,P23,S23,Y23,AB23,AE23,V23,AH23,AK23,AN23,AQ23,AT23,AW23)</f>
        <v>101</v>
      </c>
      <c r="BA23" s="16">
        <f>SUM(B24,E24,H24,K24,N24,Q24,T24,W24,Z24,AC24,AF24,AI24,AL24,AO24,AR24,AU24)</f>
        <v>15</v>
      </c>
      <c r="BB23" s="14" t="s">
        <v>21</v>
      </c>
      <c r="BC23" s="17">
        <f>SUM(D24,G24,J24,M24,P24,S24,V24,Y24,AB24,AE24,AH24,AK24,AN24,AQ24,AT24,AW24)</f>
        <v>6</v>
      </c>
      <c r="BD23" s="243"/>
    </row>
    <row r="24" spans="1:56" s="2" customFormat="1" ht="21.75" customHeight="1" thickBot="1">
      <c r="A24" s="264"/>
      <c r="B24" s="103">
        <f>IF(B23&gt;D23,3,IF(B23+D23=0,0,IF(B23=D23,1,0)))</f>
        <v>0</v>
      </c>
      <c r="C24" s="104" t="s">
        <v>21</v>
      </c>
      <c r="D24" s="105">
        <f>IF(D23&gt;B23,3,IF(D23+B23=0,0,IF(D23=B23,1,0)))</f>
        <v>3</v>
      </c>
      <c r="E24" s="103">
        <f>IF(E23&gt;G23,3,IF(E23+G23=0,0,IF(E23=G23,1,0)))</f>
        <v>3</v>
      </c>
      <c r="F24" s="104" t="s">
        <v>21</v>
      </c>
      <c r="G24" s="105">
        <f>IF(G23&gt;E23,3,IF(G23+E23=0,0,IF(G23=E23,1,0)))</f>
        <v>0</v>
      </c>
      <c r="H24" s="103">
        <f>IF(H23&gt;J23,3,IF(H23+J23=0,0,IF(H23=J23,1,0)))</f>
        <v>0</v>
      </c>
      <c r="I24" s="104" t="s">
        <v>21</v>
      </c>
      <c r="J24" s="105">
        <f>IF(J23&gt;H23,3,IF(J23+H23=0,0,IF(J23=H23,1,0)))</f>
        <v>3</v>
      </c>
      <c r="K24" s="103">
        <f>IF(K23&gt;M23,3,IF(K23+M23=0,0,IF(K23=M23,1,0)))</f>
        <v>3</v>
      </c>
      <c r="L24" s="104" t="s">
        <v>21</v>
      </c>
      <c r="M24" s="105">
        <f>IF(M23&gt;K23,3,IF(M23+K23=0,0,IF(M23=K23,1,0)))</f>
        <v>0</v>
      </c>
      <c r="N24" s="103">
        <f>IF(N23&gt;P23,3,IF(N23+P23=0,0,IF(N23=P23,1,0)))</f>
        <v>3</v>
      </c>
      <c r="O24" s="104" t="s">
        <v>21</v>
      </c>
      <c r="P24" s="105">
        <f>IF(P23&gt;N23,3,IF(P23+N23=0,0,IF(P23=N23,1,0)))</f>
        <v>0</v>
      </c>
      <c r="Q24" s="103">
        <f>IF(Q23&gt;S23,3,IF(Q23+S23=0,0,IF(Q23=S23,1,0)))</f>
        <v>3</v>
      </c>
      <c r="R24" s="104" t="s">
        <v>21</v>
      </c>
      <c r="S24" s="105">
        <f>IF(S23&gt;Q23,3,IF(S23+Q23=0,0,IF(S23=Q23,1,0)))</f>
        <v>0</v>
      </c>
      <c r="T24" s="103">
        <f>IF(T23&gt;V23,3,IF(T23+V23=0,0,IF(T23=V23,1,0)))</f>
        <v>3</v>
      </c>
      <c r="U24" s="104" t="s">
        <v>21</v>
      </c>
      <c r="V24" s="105">
        <f>IF(V23&gt;T23,3,IF(V23+T23=0,0,IF(V23=T23,1,0)))</f>
        <v>0</v>
      </c>
      <c r="W24" s="250" t="s">
        <v>22</v>
      </c>
      <c r="X24" s="251"/>
      <c r="Y24" s="252"/>
      <c r="Z24" s="107">
        <f>IF(Z23&gt;AB23,3,IF(Z23+AB23=0,0,IF(Z23=AB23,1,0)))</f>
        <v>0</v>
      </c>
      <c r="AA24" s="104" t="s">
        <v>21</v>
      </c>
      <c r="AB24" s="105">
        <f>IF(AB23&gt;Z23,3,IF(AB23+Z23=0,0,IF(AB23=Z23,1,0)))</f>
        <v>0</v>
      </c>
      <c r="AC24" s="103">
        <f>IF(AC23&gt;AE23,3,IF(AC23+AE23=0,0,IF(AC23=AE23,1,0)))</f>
        <v>0</v>
      </c>
      <c r="AD24" s="104" t="s">
        <v>21</v>
      </c>
      <c r="AE24" s="105">
        <f>IF(AE23&gt;AC23,3,IF(AE23+AC23=0,0,IF(AE23=AC23,1,0)))</f>
        <v>0</v>
      </c>
      <c r="AF24" s="103">
        <f>IF(AF23&gt;AH23,3,IF(AF23+AH23=0,0,IF(AF23=AH23,1,0)))</f>
        <v>0</v>
      </c>
      <c r="AG24" s="104" t="s">
        <v>21</v>
      </c>
      <c r="AH24" s="105">
        <f>IF(AH23&gt;AF23,3,IF(AH23+AF23=0,0,IF(AH23=AF23,1,0)))</f>
        <v>0</v>
      </c>
      <c r="AI24" s="103">
        <f>IF(AI23&gt;AK23,3,IF(AI23+AK23=0,0,IF(AI23=AK23,1,0)))</f>
        <v>0</v>
      </c>
      <c r="AJ24" s="104" t="s">
        <v>21</v>
      </c>
      <c r="AK24" s="105">
        <f>IF(AK23&gt;AI23,3,IF(AK23+AI23=0,0,IF(AK23=AI23,1,0)))</f>
        <v>0</v>
      </c>
      <c r="AL24" s="103">
        <f>IF(AL23&gt;AN23,3,IF(AL23+AN23=0,0,IF(AL23=AN23,1,0)))</f>
        <v>0</v>
      </c>
      <c r="AM24" s="104" t="s">
        <v>21</v>
      </c>
      <c r="AN24" s="105">
        <f>IF(AN23&gt;AL23,3,IF(AN23+AL23=0,0,IF(AN23=AL23,1,0)))</f>
        <v>0</v>
      </c>
      <c r="AO24" s="103">
        <f>IF(AO23&gt;AQ23,3,IF(AO23+AQ23=0,0,IF(AO23=AQ23,1,0)))</f>
        <v>0</v>
      </c>
      <c r="AP24" s="104" t="s">
        <v>21</v>
      </c>
      <c r="AQ24" s="105">
        <f>IF(AQ23&gt;AO23,3,IF(AQ23+AO23=0,0,IF(AQ23=AO23,1,0)))</f>
        <v>0</v>
      </c>
      <c r="AR24" s="103">
        <f>IF(AR23&gt;AT23,3,IF(AR23+AT23=0,0,IF(AR23=AT23,1,0)))</f>
        <v>0</v>
      </c>
      <c r="AS24" s="104" t="s">
        <v>21</v>
      </c>
      <c r="AT24" s="105">
        <f>IF(AT23&gt;AR23,3,IF(AT23+AR23=0,0,IF(AT23=AR23,1,0)))</f>
        <v>0</v>
      </c>
      <c r="AU24" s="250" t="s">
        <v>22</v>
      </c>
      <c r="AV24" s="251"/>
      <c r="AW24" s="252"/>
      <c r="AX24" s="246">
        <f>AX23-AZ23</f>
        <v>50</v>
      </c>
      <c r="AY24" s="247"/>
      <c r="AZ24" s="248"/>
      <c r="BA24" s="223">
        <f>BA23-BC23</f>
        <v>9</v>
      </c>
      <c r="BB24" s="224"/>
      <c r="BC24" s="225"/>
      <c r="BD24" s="244"/>
    </row>
    <row r="25" spans="1:26" ht="12.75" customHeight="1">
      <c r="A25" s="6"/>
      <c r="B25" s="10"/>
      <c r="C25" s="9"/>
      <c r="D25" s="10"/>
      <c r="E25" s="10"/>
      <c r="F25" s="9"/>
      <c r="G25" s="10"/>
      <c r="H25" s="10"/>
      <c r="I25" s="9"/>
      <c r="J25" s="10"/>
      <c r="K25" s="10"/>
      <c r="L25" s="9"/>
      <c r="M25" s="10"/>
      <c r="N25" s="10"/>
      <c r="O25" s="9"/>
      <c r="P25" s="10"/>
      <c r="Q25" s="10"/>
      <c r="R25" s="9"/>
      <c r="S25" s="10"/>
      <c r="T25" s="10"/>
      <c r="U25" s="9"/>
      <c r="V25" s="10"/>
      <c r="W25" s="10"/>
      <c r="X25" s="9"/>
      <c r="Y25" s="10"/>
      <c r="Z25" s="10"/>
    </row>
    <row r="26" spans="1:25" ht="12.75" customHeight="1">
      <c r="A26" s="6"/>
      <c r="B26" s="10"/>
      <c r="C26" s="9"/>
      <c r="D26" s="10"/>
      <c r="E26" s="10"/>
      <c r="F26" s="9"/>
      <c r="G26" s="10"/>
      <c r="H26" s="10"/>
      <c r="I26" s="9"/>
      <c r="J26" s="10"/>
      <c r="K26" s="10"/>
      <c r="L26" s="9"/>
      <c r="M26" s="10"/>
      <c r="N26" s="10"/>
      <c r="O26" s="9"/>
      <c r="P26" s="10"/>
      <c r="Q26" s="10"/>
      <c r="R26" s="9"/>
      <c r="S26" s="10"/>
      <c r="T26" s="10"/>
      <c r="U26" s="9"/>
      <c r="V26" s="10"/>
      <c r="W26" s="10"/>
      <c r="X26" s="9"/>
      <c r="Y26" s="10"/>
    </row>
    <row r="27" spans="1:25" ht="12.75" customHeight="1">
      <c r="A27" s="6"/>
      <c r="B27" s="10"/>
      <c r="C27" s="9"/>
      <c r="D27" s="10"/>
      <c r="E27" s="10"/>
      <c r="F27" s="9"/>
      <c r="G27" s="10"/>
      <c r="H27" s="10"/>
      <c r="I27" s="9"/>
      <c r="J27" s="10"/>
      <c r="K27" s="10"/>
      <c r="L27" s="9"/>
      <c r="M27" s="10"/>
      <c r="N27" s="10"/>
      <c r="O27" s="9"/>
      <c r="P27" s="10"/>
      <c r="Q27" s="10"/>
      <c r="R27" s="9"/>
      <c r="S27" s="10"/>
      <c r="T27" s="10"/>
      <c r="U27" s="9"/>
      <c r="V27" s="10"/>
      <c r="W27" s="10"/>
      <c r="X27" s="9"/>
      <c r="Y27" s="10"/>
    </row>
    <row r="28" spans="1:25" ht="12.75" customHeight="1">
      <c r="A28" s="6"/>
      <c r="B28" s="10"/>
      <c r="C28" s="9"/>
      <c r="D28" s="10"/>
      <c r="E28" s="10"/>
      <c r="F28" s="9"/>
      <c r="G28" s="10"/>
      <c r="H28" s="10"/>
      <c r="I28" s="9"/>
      <c r="J28" s="10"/>
      <c r="K28" s="10"/>
      <c r="L28" s="9"/>
      <c r="M28" s="10"/>
      <c r="N28" s="10"/>
      <c r="O28" s="9"/>
      <c r="P28" s="10"/>
      <c r="Q28" s="10"/>
      <c r="R28" s="9"/>
      <c r="S28" s="10"/>
      <c r="T28" s="10"/>
      <c r="U28" s="9"/>
      <c r="V28" s="10"/>
      <c r="W28" s="10"/>
      <c r="X28" s="9"/>
      <c r="Y28" s="10"/>
    </row>
    <row r="29" spans="1:25" ht="12.75" customHeight="1">
      <c r="A29" s="6"/>
      <c r="B29" s="10"/>
      <c r="C29" s="9"/>
      <c r="D29" s="10"/>
      <c r="E29" s="10"/>
      <c r="F29" s="9"/>
      <c r="G29" s="10"/>
      <c r="H29" s="10"/>
      <c r="I29" s="9"/>
      <c r="J29" s="10"/>
      <c r="K29" s="10"/>
      <c r="L29" s="9"/>
      <c r="M29" s="10"/>
      <c r="N29" s="10"/>
      <c r="O29" s="9"/>
      <c r="P29" s="10"/>
      <c r="Q29" s="10"/>
      <c r="R29" s="9"/>
      <c r="S29" s="10"/>
      <c r="T29" s="10"/>
      <c r="U29" s="9"/>
      <c r="V29" s="10"/>
      <c r="W29" s="10"/>
      <c r="X29" s="9"/>
      <c r="Y29" s="10"/>
    </row>
    <row r="30" spans="1:25" ht="12.75" customHeight="1">
      <c r="A30" s="6"/>
      <c r="B30" s="10"/>
      <c r="C30" s="9"/>
      <c r="D30" s="10"/>
      <c r="E30" s="10"/>
      <c r="F30" s="9"/>
      <c r="G30" s="10"/>
      <c r="H30" s="10"/>
      <c r="I30" s="9"/>
      <c r="J30" s="10"/>
      <c r="K30" s="10"/>
      <c r="L30" s="9"/>
      <c r="M30" s="10"/>
      <c r="N30" s="10"/>
      <c r="O30" s="9"/>
      <c r="P30" s="10"/>
      <c r="Q30" s="10"/>
      <c r="R30" s="9"/>
      <c r="S30" s="10"/>
      <c r="T30" s="10"/>
      <c r="U30" s="9"/>
      <c r="V30" s="10"/>
      <c r="W30" s="10"/>
      <c r="X30" s="9"/>
      <c r="Y30" s="10"/>
    </row>
    <row r="31" spans="1:25" ht="12.75" customHeight="1">
      <c r="A31" s="6"/>
      <c r="B31" s="10"/>
      <c r="C31" s="9"/>
      <c r="D31" s="10"/>
      <c r="E31" s="10"/>
      <c r="F31" s="9"/>
      <c r="G31" s="10"/>
      <c r="H31" s="10"/>
      <c r="I31" s="9"/>
      <c r="J31" s="10"/>
      <c r="K31" s="10"/>
      <c r="L31" s="9"/>
      <c r="M31" s="10"/>
      <c r="N31" s="10"/>
      <c r="O31" s="9"/>
      <c r="P31" s="10"/>
      <c r="Q31" s="10"/>
      <c r="R31" s="9"/>
      <c r="S31" s="10"/>
      <c r="T31" s="10"/>
      <c r="U31" s="9"/>
      <c r="V31" s="10"/>
      <c r="W31" s="10"/>
      <c r="X31" s="9"/>
      <c r="Y31" s="10"/>
    </row>
    <row r="32" spans="1:25" ht="12.75" customHeight="1">
      <c r="A32" s="6"/>
      <c r="B32" s="10"/>
      <c r="C32" s="9"/>
      <c r="D32" s="10"/>
      <c r="E32" s="10"/>
      <c r="F32" s="9"/>
      <c r="G32" s="10"/>
      <c r="H32" s="10"/>
      <c r="I32" s="9"/>
      <c r="J32" s="10"/>
      <c r="K32" s="10"/>
      <c r="L32" s="9"/>
      <c r="M32" s="10"/>
      <c r="N32" s="10"/>
      <c r="O32" s="9"/>
      <c r="P32" s="10"/>
      <c r="Q32" s="10"/>
      <c r="R32" s="9"/>
      <c r="S32" s="10"/>
      <c r="T32" s="10"/>
      <c r="U32" s="9"/>
      <c r="V32" s="10"/>
      <c r="W32" s="10"/>
      <c r="X32" s="9"/>
      <c r="Y32" s="10"/>
    </row>
    <row r="33" spans="1:25" ht="12.75" customHeight="1">
      <c r="A33" s="6"/>
      <c r="B33" s="10"/>
      <c r="C33" s="9"/>
      <c r="D33" s="10"/>
      <c r="E33" s="10"/>
      <c r="F33" s="9"/>
      <c r="G33" s="10"/>
      <c r="H33" s="10"/>
      <c r="I33" s="9"/>
      <c r="J33" s="10"/>
      <c r="K33" s="10"/>
      <c r="L33" s="9"/>
      <c r="M33" s="10"/>
      <c r="N33" s="10"/>
      <c r="O33" s="9"/>
      <c r="P33" s="10"/>
      <c r="Q33" s="10"/>
      <c r="R33" s="9"/>
      <c r="S33" s="10"/>
      <c r="T33" s="10"/>
      <c r="U33" s="9"/>
      <c r="V33" s="10"/>
      <c r="W33" s="10"/>
      <c r="X33" s="9"/>
      <c r="Y33" s="10"/>
    </row>
    <row r="34" spans="1:25" ht="12.75" customHeight="1">
      <c r="A34" s="6"/>
      <c r="B34" s="10"/>
      <c r="C34" s="9"/>
      <c r="D34" s="10"/>
      <c r="E34" s="10"/>
      <c r="F34" s="9"/>
      <c r="G34" s="10"/>
      <c r="H34" s="10"/>
      <c r="I34" s="9"/>
      <c r="J34" s="10"/>
      <c r="K34" s="10"/>
      <c r="L34" s="9"/>
      <c r="M34" s="10"/>
      <c r="N34" s="10"/>
      <c r="O34" s="9"/>
      <c r="P34" s="10"/>
      <c r="Q34" s="10"/>
      <c r="R34" s="9"/>
      <c r="S34" s="10"/>
      <c r="T34" s="10"/>
      <c r="U34" s="9"/>
      <c r="V34" s="10"/>
      <c r="W34" s="10"/>
      <c r="X34" s="9"/>
      <c r="Y34" s="10"/>
    </row>
    <row r="35" spans="1:25" ht="12.75" customHeight="1">
      <c r="A35" s="6"/>
      <c r="B35" s="10"/>
      <c r="C35" s="9"/>
      <c r="D35" s="10"/>
      <c r="E35" s="10"/>
      <c r="F35" s="9"/>
      <c r="G35" s="10"/>
      <c r="H35" s="10"/>
      <c r="I35" s="9"/>
      <c r="J35" s="10"/>
      <c r="K35" s="10"/>
      <c r="L35" s="9"/>
      <c r="M35" s="10"/>
      <c r="N35" s="10"/>
      <c r="O35" s="9"/>
      <c r="P35" s="10"/>
      <c r="Q35" s="10"/>
      <c r="R35" s="9"/>
      <c r="S35" s="10"/>
      <c r="T35" s="10"/>
      <c r="U35" s="9"/>
      <c r="V35" s="10"/>
      <c r="W35" s="10"/>
      <c r="X35" s="9"/>
      <c r="Y35" s="10"/>
    </row>
    <row r="36" spans="1:25" ht="12.75" customHeight="1">
      <c r="A36" s="6"/>
      <c r="B36" s="10"/>
      <c r="C36" s="9"/>
      <c r="D36" s="10"/>
      <c r="E36" s="10"/>
      <c r="F36" s="9"/>
      <c r="G36" s="10"/>
      <c r="H36" s="10"/>
      <c r="I36" s="9"/>
      <c r="J36" s="10"/>
      <c r="K36" s="10"/>
      <c r="L36" s="9"/>
      <c r="M36" s="10"/>
      <c r="N36" s="10"/>
      <c r="O36" s="9"/>
      <c r="P36" s="10"/>
      <c r="Q36" s="10"/>
      <c r="R36" s="9"/>
      <c r="S36" s="10"/>
      <c r="T36" s="10"/>
      <c r="U36" s="9"/>
      <c r="V36" s="10"/>
      <c r="W36" s="10"/>
      <c r="X36" s="9"/>
      <c r="Y36" s="10"/>
    </row>
    <row r="37" spans="1:25" ht="12.75" customHeight="1">
      <c r="A37" s="6"/>
      <c r="B37" s="10"/>
      <c r="C37" s="9"/>
      <c r="D37" s="10"/>
      <c r="E37" s="10"/>
      <c r="F37" s="9"/>
      <c r="G37" s="10"/>
      <c r="H37" s="10"/>
      <c r="I37" s="9"/>
      <c r="J37" s="10"/>
      <c r="K37" s="10"/>
      <c r="L37" s="9"/>
      <c r="M37" s="10"/>
      <c r="N37" s="10"/>
      <c r="O37" s="9"/>
      <c r="P37" s="10"/>
      <c r="Q37" s="10"/>
      <c r="R37" s="9"/>
      <c r="S37" s="10"/>
      <c r="T37" s="10"/>
      <c r="U37" s="9"/>
      <c r="V37" s="10"/>
      <c r="W37" s="10"/>
      <c r="X37" s="9"/>
      <c r="Y37" s="10"/>
    </row>
    <row r="38" ht="2.2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 password="FF33" sheet="1" objects="1" scenarios="1"/>
  <mergeCells count="90">
    <mergeCell ref="BA12:BC12"/>
    <mergeCell ref="AX10:AZ10"/>
    <mergeCell ref="Z10:AB10"/>
    <mergeCell ref="N8:P8"/>
    <mergeCell ref="Q8:S8"/>
    <mergeCell ref="T8:V8"/>
    <mergeCell ref="AC12:AE12"/>
    <mergeCell ref="AC8:AE8"/>
    <mergeCell ref="A23:A24"/>
    <mergeCell ref="T22:V22"/>
    <mergeCell ref="T21:V21"/>
    <mergeCell ref="Q20:S20"/>
    <mergeCell ref="Q19:S19"/>
    <mergeCell ref="AX14:AZ14"/>
    <mergeCell ref="AF14:AH14"/>
    <mergeCell ref="W23:Y23"/>
    <mergeCell ref="N18:P18"/>
    <mergeCell ref="N17:P17"/>
    <mergeCell ref="BA14:BC14"/>
    <mergeCell ref="AX6:BD7"/>
    <mergeCell ref="AX8:AZ8"/>
    <mergeCell ref="BA8:BC8"/>
    <mergeCell ref="AR8:AT8"/>
    <mergeCell ref="AI8:AK8"/>
    <mergeCell ref="AL8:AN8"/>
    <mergeCell ref="AO8:AQ8"/>
    <mergeCell ref="BA10:BC10"/>
    <mergeCell ref="AX12:AZ12"/>
    <mergeCell ref="AI15:AK15"/>
    <mergeCell ref="AI16:AK16"/>
    <mergeCell ref="H8:J8"/>
    <mergeCell ref="AF8:AH8"/>
    <mergeCell ref="Q3:AI4"/>
    <mergeCell ref="K8:M8"/>
    <mergeCell ref="Z6:AW7"/>
    <mergeCell ref="Z8:AB8"/>
    <mergeCell ref="H13:J13"/>
    <mergeCell ref="A3:D3"/>
    <mergeCell ref="A9:A10"/>
    <mergeCell ref="A11:A12"/>
    <mergeCell ref="A5:D5"/>
    <mergeCell ref="A4:D4"/>
    <mergeCell ref="E8:G8"/>
    <mergeCell ref="A17:A18"/>
    <mergeCell ref="A13:A14"/>
    <mergeCell ref="A15:A16"/>
    <mergeCell ref="B8:D8"/>
    <mergeCell ref="B6:Y7"/>
    <mergeCell ref="A19:A20"/>
    <mergeCell ref="H14:J14"/>
    <mergeCell ref="E12:G12"/>
    <mergeCell ref="K16:M16"/>
    <mergeCell ref="K15:M15"/>
    <mergeCell ref="AU24:AW24"/>
    <mergeCell ref="AL17:AN17"/>
    <mergeCell ref="AL18:AN18"/>
    <mergeCell ref="AO19:AQ19"/>
    <mergeCell ref="AO20:AQ20"/>
    <mergeCell ref="AR21:AT21"/>
    <mergeCell ref="AR22:AT22"/>
    <mergeCell ref="A21:A22"/>
    <mergeCell ref="W24:Y24"/>
    <mergeCell ref="B9:D9"/>
    <mergeCell ref="AU8:AW8"/>
    <mergeCell ref="Z9:AB9"/>
    <mergeCell ref="AU23:AW23"/>
    <mergeCell ref="W8:Y8"/>
    <mergeCell ref="E11:G11"/>
    <mergeCell ref="B10:D10"/>
    <mergeCell ref="AC11:AE11"/>
    <mergeCell ref="AX24:AZ24"/>
    <mergeCell ref="BA24:BC24"/>
    <mergeCell ref="BA18:BC18"/>
    <mergeCell ref="AX20:AZ20"/>
    <mergeCell ref="BA20:BC20"/>
    <mergeCell ref="A1:BD1"/>
    <mergeCell ref="BD9:BD10"/>
    <mergeCell ref="BD11:BD12"/>
    <mergeCell ref="BD13:BD14"/>
    <mergeCell ref="AF13:AH13"/>
    <mergeCell ref="AX22:AZ22"/>
    <mergeCell ref="AX16:AZ16"/>
    <mergeCell ref="BA16:BC16"/>
    <mergeCell ref="AX18:AZ18"/>
    <mergeCell ref="BA22:BC22"/>
    <mergeCell ref="BD23:BD24"/>
    <mergeCell ref="BD15:BD16"/>
    <mergeCell ref="BD17:BD18"/>
    <mergeCell ref="BD19:BD20"/>
    <mergeCell ref="BD21:BD22"/>
  </mergeCells>
  <printOptions/>
  <pageMargins left="0.1968503937007874" right="0.1968503937007874" top="0.8661417322834646" bottom="0.7086614173228347" header="0.3937007874015748" footer="0.1968503937007874"/>
  <pageSetup horizontalDpi="300" verticalDpi="300" orientation="landscape" paperSize="9" scale="85" r:id="rId1"/>
  <headerFooter alignWithMargins="0">
    <oddHeader>&amp;C&amp;"Arial Narrow,Standard"&amp;11Behinderten- und Rehabilitations- Sportverband Bayern e.V.
Abt.: Fußballtennis</oddHeader>
    <oddFooter>&amp;L&amp;"Arial Narrow,Standard"&amp;8Erstellt am &amp;D &amp;T
von Lothar Eismann&amp;R&amp;"Arial Narrow,Standard"&amp;8Seite 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35.7109375" style="122" customWidth="1"/>
    <col min="2" max="4" width="17.140625" style="116" customWidth="1"/>
    <col min="5" max="5" width="18.57421875" style="116" customWidth="1"/>
    <col min="6" max="6" width="21.421875" style="116" customWidth="1"/>
    <col min="7" max="16384" width="11.421875" style="116" customWidth="1"/>
  </cols>
  <sheetData>
    <row r="1" spans="1:7" ht="15" customHeight="1">
      <c r="A1" s="277" t="s">
        <v>96</v>
      </c>
      <c r="B1" s="277"/>
      <c r="C1" s="277"/>
      <c r="D1" s="277"/>
      <c r="E1" s="277"/>
      <c r="F1" s="277"/>
      <c r="G1" s="277"/>
    </row>
    <row r="2" spans="1:7" ht="15" customHeight="1">
      <c r="A2" s="277"/>
      <c r="B2" s="277"/>
      <c r="C2" s="277"/>
      <c r="D2" s="277"/>
      <c r="E2" s="277"/>
      <c r="F2" s="277"/>
      <c r="G2" s="277"/>
    </row>
    <row r="3" spans="1:7" ht="24" customHeight="1">
      <c r="A3" s="276" t="s">
        <v>97</v>
      </c>
      <c r="B3" s="276"/>
      <c r="C3" s="276"/>
      <c r="D3" s="276"/>
      <c r="E3" s="276"/>
      <c r="F3" s="276"/>
      <c r="G3" s="276"/>
    </row>
    <row r="4" spans="1:7" ht="27.75" customHeight="1">
      <c r="A4" s="282" t="s">
        <v>111</v>
      </c>
      <c r="B4" s="282"/>
      <c r="C4" s="282"/>
      <c r="D4" s="282"/>
      <c r="E4" s="282"/>
      <c r="F4" s="282"/>
      <c r="G4" s="282"/>
    </row>
    <row r="5" spans="1:7" ht="27.75" customHeight="1" thickBot="1">
      <c r="A5" s="280"/>
      <c r="B5" s="280"/>
      <c r="C5" s="280"/>
      <c r="D5" s="280"/>
      <c r="E5" s="280"/>
      <c r="F5" s="280"/>
      <c r="G5" s="281"/>
    </row>
    <row r="6" spans="1:7" ht="20.25" customHeight="1">
      <c r="A6" s="279" t="s">
        <v>31</v>
      </c>
      <c r="B6" s="278" t="s">
        <v>32</v>
      </c>
      <c r="C6" s="278"/>
      <c r="D6" s="278" t="s">
        <v>33</v>
      </c>
      <c r="E6" s="272" t="s">
        <v>36</v>
      </c>
      <c r="F6" s="278" t="s">
        <v>24</v>
      </c>
      <c r="G6" s="274" t="s">
        <v>78</v>
      </c>
    </row>
    <row r="7" spans="1:7" ht="18" customHeight="1" thickBot="1">
      <c r="A7" s="279"/>
      <c r="B7" s="148" t="s">
        <v>34</v>
      </c>
      <c r="C7" s="148" t="s">
        <v>35</v>
      </c>
      <c r="D7" s="278"/>
      <c r="E7" s="273"/>
      <c r="F7" s="278"/>
      <c r="G7" s="275"/>
    </row>
    <row r="8" spans="1:7" ht="30" customHeight="1">
      <c r="A8" s="150" t="str">
        <f>'Auswertung Bayernliga'!A11</f>
        <v>Moosburg II</v>
      </c>
      <c r="B8" s="151">
        <f>'Auswertung Bayernliga'!AX11+'[1]EndstandBayernliga'!$B$8</f>
        <v>406</v>
      </c>
      <c r="C8" s="151">
        <f>'Auswertung Bayernliga'!AZ11+'[1]EndstandBayernliga'!$C$8</f>
        <v>199</v>
      </c>
      <c r="D8" s="152">
        <f aca="true" t="shared" si="0" ref="D8:D15">B8-C8</f>
        <v>207</v>
      </c>
      <c r="E8" s="152">
        <f>'Auswertung Bayernliga'!BA11+'[1]EndstandBayernliga'!$E$8</f>
        <v>51</v>
      </c>
      <c r="F8" s="152" t="s">
        <v>37</v>
      </c>
      <c r="G8" s="145" t="s">
        <v>100</v>
      </c>
    </row>
    <row r="9" spans="1:7" ht="30" customHeight="1">
      <c r="A9" s="147" t="str">
        <f>'Auswertung Bayernliga'!A9</f>
        <v>Moosburg I</v>
      </c>
      <c r="B9" s="153">
        <f>'Auswertung Bayernliga'!AX9+'[1]EndstandBayernliga'!$B$9</f>
        <v>359</v>
      </c>
      <c r="C9" s="153">
        <f>'Auswertung Bayernliga'!AZ9+'[1]EndstandBayernliga'!$C$9</f>
        <v>192</v>
      </c>
      <c r="D9" s="148">
        <f t="shared" si="0"/>
        <v>167</v>
      </c>
      <c r="E9" s="149">
        <f>'Auswertung Bayernliga'!BA9+'[1]EndstandBayernliga'!$E$9</f>
        <v>45</v>
      </c>
      <c r="F9" s="148" t="s">
        <v>38</v>
      </c>
      <c r="G9" s="146"/>
    </row>
    <row r="10" spans="1:7" ht="30" customHeight="1">
      <c r="A10" s="147" t="str">
        <f>'Auswertung Bayernliga'!A13</f>
        <v>Weiden I</v>
      </c>
      <c r="B10" s="153">
        <f>'Auswertung Bayernliga'!AX13+'[1]EndstandBayernliga'!$B$10</f>
        <v>325</v>
      </c>
      <c r="C10" s="153">
        <f>'Auswertung Bayernliga'!AZ13+'[1]EndstandBayernliga'!$C$10</f>
        <v>222</v>
      </c>
      <c r="D10" s="148">
        <f t="shared" si="0"/>
        <v>103</v>
      </c>
      <c r="E10" s="149">
        <f>'Auswertung Bayernliga'!BA13+'[1]EndstandBayernliga'!$E$10</f>
        <v>39</v>
      </c>
      <c r="F10" s="148" t="s">
        <v>39</v>
      </c>
      <c r="G10" s="146"/>
    </row>
    <row r="11" spans="1:7" ht="30" customHeight="1">
      <c r="A11" s="147" t="str">
        <f>'Auswertung Bayernliga'!A15</f>
        <v>Weiden II</v>
      </c>
      <c r="B11" s="153">
        <f>'Auswertung Bayernliga'!AX15+'[1]EndstandBayernliga'!$B$11</f>
        <v>201</v>
      </c>
      <c r="C11" s="153">
        <f>'Auswertung Bayernliga'!AZ15+'[1]EndstandBayernliga'!$C$11</f>
        <v>352</v>
      </c>
      <c r="D11" s="148">
        <f t="shared" si="0"/>
        <v>-151</v>
      </c>
      <c r="E11" s="149">
        <f>'Auswertung Bayernliga'!BA15+'[1]EndstandBayernliga'!$E$11</f>
        <v>17</v>
      </c>
      <c r="F11" s="148" t="s">
        <v>40</v>
      </c>
      <c r="G11" s="146"/>
    </row>
    <row r="12" spans="1:7" ht="30" customHeight="1">
      <c r="A12" s="147" t="str">
        <f>'Auswertung Bayernliga'!A17</f>
        <v>Amberg</v>
      </c>
      <c r="B12" s="153">
        <f>'Auswertung Bayernliga'!AX17+'[1]EndstandBayernliga'!$B$14</f>
        <v>190</v>
      </c>
      <c r="C12" s="153">
        <f>'Auswertung Bayernliga'!AZ17+'[1]EndstandBayernliga'!$C$14</f>
        <v>272</v>
      </c>
      <c r="D12" s="148">
        <f>B12-C12</f>
        <v>-82</v>
      </c>
      <c r="E12" s="149">
        <f>'Auswertung Bayernliga'!BA17+'[1]EndstandBayernliga'!$E$14</f>
        <v>13</v>
      </c>
      <c r="F12" s="148" t="s">
        <v>41</v>
      </c>
      <c r="G12" s="146"/>
    </row>
    <row r="13" spans="1:7" ht="30" customHeight="1">
      <c r="A13" s="147" t="str">
        <f>'Auswertung Bayernliga'!A19</f>
        <v>Fürth I</v>
      </c>
      <c r="B13" s="153">
        <f>'Auswertung Bayernliga'!AX19+'[1]EndstandBayernliga'!$B$12</f>
        <v>165</v>
      </c>
      <c r="C13" s="153">
        <f>'Auswertung Bayernliga'!AZ19+'[1]EndstandBayernliga'!$C$12</f>
        <v>269</v>
      </c>
      <c r="D13" s="148">
        <f>B13-C13</f>
        <v>-104</v>
      </c>
      <c r="E13" s="149">
        <f>'Auswertung Bayernliga'!BA19+'[1]EndstandBayernliga'!$E$12</f>
        <v>12</v>
      </c>
      <c r="F13" s="148" t="s">
        <v>42</v>
      </c>
      <c r="G13" s="146"/>
    </row>
    <row r="14" spans="1:7" ht="30" customHeight="1">
      <c r="A14" s="147" t="str">
        <f>'Auswertung Bayernliga'!A21</f>
        <v>Zirndorf</v>
      </c>
      <c r="B14" s="153">
        <f>'Auswertung Bayernliga'!AX21+'[1]EndstandBayernliga'!$B$13</f>
        <v>158</v>
      </c>
      <c r="C14" s="153">
        <f>'Auswertung Bayernliga'!AZ21+'[1]EndstandBayernliga'!$C$13</f>
        <v>298</v>
      </c>
      <c r="D14" s="148">
        <f>B14-C14</f>
        <v>-140</v>
      </c>
      <c r="E14" s="149">
        <f>'Auswertung Bayernliga'!BA21+'[1]EndstandBayernliga'!$E$13</f>
        <v>7</v>
      </c>
      <c r="F14" s="148" t="s">
        <v>43</v>
      </c>
      <c r="G14" s="135" t="s">
        <v>99</v>
      </c>
    </row>
    <row r="15" spans="1:7" ht="30" customHeight="1" hidden="1">
      <c r="A15" s="147">
        <f>'Auswertung Bayernliga'!A23</f>
        <v>0</v>
      </c>
      <c r="B15" s="153">
        <f>'Auswertung Bayernliga'!AX23</f>
        <v>0</v>
      </c>
      <c r="C15" s="153">
        <f>'Auswertung Bayernliga'!AZ23</f>
        <v>0</v>
      </c>
      <c r="D15" s="148">
        <f t="shared" si="0"/>
        <v>0</v>
      </c>
      <c r="E15" s="149">
        <f>'Auswertung Bayernliga'!BA23</f>
        <v>0</v>
      </c>
      <c r="F15" s="148"/>
      <c r="G15" s="135"/>
    </row>
    <row r="16" spans="1:7" ht="16.5" customHeight="1" thickBot="1">
      <c r="A16" s="158"/>
      <c r="B16" s="159"/>
      <c r="C16" s="159"/>
      <c r="D16" s="160"/>
      <c r="E16" s="161"/>
      <c r="F16" s="160"/>
      <c r="G16" s="121"/>
    </row>
    <row r="17" spans="2:5" ht="24.75" customHeight="1">
      <c r="B17" s="123"/>
      <c r="C17" s="123"/>
      <c r="E17" s="124"/>
    </row>
    <row r="18" spans="2:5" ht="24.75" customHeight="1">
      <c r="B18" s="123"/>
      <c r="C18" s="123"/>
      <c r="E18" s="124"/>
    </row>
    <row r="19" ht="24.75" customHeight="1"/>
    <row r="20" spans="2:5" ht="24.75" customHeight="1">
      <c r="B20" s="123"/>
      <c r="C20" s="123"/>
      <c r="E20" s="124"/>
    </row>
  </sheetData>
  <sheetProtection selectLockedCells="1" selectUnlockedCells="1"/>
  <mergeCells count="10">
    <mergeCell ref="E6:E7"/>
    <mergeCell ref="G6:G7"/>
    <mergeCell ref="A3:G3"/>
    <mergeCell ref="A1:G2"/>
    <mergeCell ref="F6:F7"/>
    <mergeCell ref="A6:A7"/>
    <mergeCell ref="B6:C6"/>
    <mergeCell ref="D6:D7"/>
    <mergeCell ref="A5:G5"/>
    <mergeCell ref="A4:G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&amp;CBehinderten- und Rehabilitations- Sportverband Bayern e.V.
Abt.: Fußballtennis</oddHeader>
    <oddFooter>&amp;L&amp;6Erstellt am &amp;D, um &amp;T
von Lothar Eismann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5">
      <selection activeCell="K7" sqref="K7"/>
    </sheetView>
  </sheetViews>
  <sheetFormatPr defaultColWidth="11.421875" defaultRowHeight="12.75"/>
  <cols>
    <col min="1" max="1" width="34.421875" style="122" customWidth="1"/>
    <col min="2" max="2" width="16.00390625" style="116" customWidth="1"/>
    <col min="3" max="3" width="17.28125" style="116" customWidth="1"/>
    <col min="4" max="4" width="16.7109375" style="116" customWidth="1"/>
    <col min="5" max="5" width="19.8515625" style="116" customWidth="1"/>
    <col min="6" max="6" width="21.7109375" style="116" customWidth="1"/>
    <col min="7" max="16384" width="11.421875" style="116" customWidth="1"/>
  </cols>
  <sheetData>
    <row r="1" spans="1:7" ht="15" customHeight="1">
      <c r="A1" s="277" t="s">
        <v>96</v>
      </c>
      <c r="B1" s="277"/>
      <c r="C1" s="277"/>
      <c r="D1" s="277"/>
      <c r="E1" s="277"/>
      <c r="F1" s="277"/>
      <c r="G1" s="277"/>
    </row>
    <row r="2" spans="1:7" ht="15" customHeight="1">
      <c r="A2" s="277"/>
      <c r="B2" s="277"/>
      <c r="C2" s="277"/>
      <c r="D2" s="277"/>
      <c r="E2" s="277"/>
      <c r="F2" s="277"/>
      <c r="G2" s="277"/>
    </row>
    <row r="3" spans="1:7" ht="24" customHeight="1">
      <c r="A3" s="276" t="s">
        <v>98</v>
      </c>
      <c r="B3" s="276"/>
      <c r="C3" s="276"/>
      <c r="D3" s="276"/>
      <c r="E3" s="276"/>
      <c r="F3" s="276"/>
      <c r="G3" s="276"/>
    </row>
    <row r="4" spans="1:7" ht="27.75" customHeight="1">
      <c r="A4" s="282" t="s">
        <v>111</v>
      </c>
      <c r="B4" s="282"/>
      <c r="C4" s="282"/>
      <c r="D4" s="282"/>
      <c r="E4" s="282"/>
      <c r="F4" s="282"/>
      <c r="G4" s="282"/>
    </row>
    <row r="5" spans="1:5" ht="27.75" customHeight="1" thickBot="1">
      <c r="A5" s="283"/>
      <c r="B5" s="283"/>
      <c r="C5" s="283"/>
      <c r="D5" s="283"/>
      <c r="E5" s="283"/>
    </row>
    <row r="6" spans="1:7" ht="20.25" customHeight="1">
      <c r="A6" s="279" t="s">
        <v>31</v>
      </c>
      <c r="B6" s="278" t="s">
        <v>32</v>
      </c>
      <c r="C6" s="278"/>
      <c r="D6" s="278" t="s">
        <v>33</v>
      </c>
      <c r="E6" s="272" t="s">
        <v>36</v>
      </c>
      <c r="F6" s="278" t="s">
        <v>24</v>
      </c>
      <c r="G6" s="274" t="s">
        <v>78</v>
      </c>
    </row>
    <row r="7" spans="1:7" ht="18" customHeight="1" thickBot="1">
      <c r="A7" s="279"/>
      <c r="B7" s="148" t="s">
        <v>34</v>
      </c>
      <c r="C7" s="148" t="s">
        <v>35</v>
      </c>
      <c r="D7" s="278"/>
      <c r="E7" s="273" t="s">
        <v>36</v>
      </c>
      <c r="F7" s="278"/>
      <c r="G7" s="275"/>
    </row>
    <row r="8" spans="1:7" ht="30" customHeight="1">
      <c r="A8" s="150" t="str">
        <f>'Auswertung Verb.Liga'!A9</f>
        <v>Gunzenhausen I</v>
      </c>
      <c r="B8" s="151">
        <f>'Auswertung Verb.Liga'!AX9+'[1]EndstandVerb.Liga'!$B$9</f>
        <v>380</v>
      </c>
      <c r="C8" s="151">
        <f>'Auswertung Verb.Liga'!AZ9+'[1]EndstandVerb.Liga'!$C$9</f>
        <v>238</v>
      </c>
      <c r="D8" s="152">
        <f aca="true" t="shared" si="0" ref="D8:D15">B8-C8</f>
        <v>142</v>
      </c>
      <c r="E8" s="152">
        <f>'Auswertung Verb.Liga'!BA9+'[1]EndstandVerb.Liga'!$E$9</f>
        <v>51</v>
      </c>
      <c r="F8" s="152" t="s">
        <v>37</v>
      </c>
      <c r="G8" s="145" t="s">
        <v>101</v>
      </c>
    </row>
    <row r="9" spans="1:7" ht="30" customHeight="1">
      <c r="A9" s="147" t="str">
        <f>'Auswertung Verb.Liga'!A13</f>
        <v>Selb / Schönwald</v>
      </c>
      <c r="B9" s="153">
        <f>'Auswertung Verb.Liga'!AX13+'[1]EndstandVerb.Liga'!$B$10</f>
        <v>336</v>
      </c>
      <c r="C9" s="153">
        <f>'Auswertung Verb.Liga'!AZ13+'[1]EndstandVerb.Liga'!$C$10</f>
        <v>239</v>
      </c>
      <c r="D9" s="148">
        <f t="shared" si="0"/>
        <v>97</v>
      </c>
      <c r="E9" s="149">
        <f>'Auswertung Verb.Liga'!BA13+'[1]EndstandVerb.Liga'!$E$10</f>
        <v>48</v>
      </c>
      <c r="F9" s="148" t="s">
        <v>38</v>
      </c>
      <c r="G9" s="146"/>
    </row>
    <row r="10" spans="1:7" ht="30" customHeight="1">
      <c r="A10" s="154" t="str">
        <f>'Auswertung Verb.Liga'!A17</f>
        <v>Penzberg</v>
      </c>
      <c r="B10" s="155">
        <f>'Auswertung Verb.Liga'!AX17+'[1]EndstandVerb.Liga'!$B$8</f>
        <v>342</v>
      </c>
      <c r="C10" s="155">
        <f>'Auswertung Verb.Liga'!AZ17+'[1]EndstandVerb.Liga'!$C$8</f>
        <v>233</v>
      </c>
      <c r="D10" s="156">
        <f t="shared" si="0"/>
        <v>109</v>
      </c>
      <c r="E10" s="157">
        <f>'Auswertung Verb.Liga'!BA17+'[1]EndstandVerb.Liga'!$E$8</f>
        <v>46</v>
      </c>
      <c r="F10" s="148" t="s">
        <v>39</v>
      </c>
      <c r="G10" s="146"/>
    </row>
    <row r="11" spans="1:7" ht="30" customHeight="1">
      <c r="A11" s="147" t="str">
        <f>'Auswertung Verb.Liga'!A23</f>
        <v>Kahl / Kleinwallstadt</v>
      </c>
      <c r="B11" s="153">
        <f>'Auswertung Verb.Liga'!AX23+'[1]EndstandVerb.Liga'!$B$11</f>
        <v>398</v>
      </c>
      <c r="C11" s="153">
        <f>'Auswertung Verb.Liga'!AZ23+'[1]EndstandVerb.Liga'!$C$11</f>
        <v>280</v>
      </c>
      <c r="D11" s="148">
        <f t="shared" si="0"/>
        <v>118</v>
      </c>
      <c r="E11" s="149">
        <f>'Auswertung Verb.Liga'!BA23+'[1]EndstandVerb.Liga'!$E$11</f>
        <v>39</v>
      </c>
      <c r="F11" s="148" t="s">
        <v>40</v>
      </c>
      <c r="G11" s="146"/>
    </row>
    <row r="12" spans="1:7" ht="30" customHeight="1">
      <c r="A12" s="147" t="str">
        <f>'Auswertung Verb.Liga'!A21</f>
        <v>Kümmersbruck</v>
      </c>
      <c r="B12" s="153">
        <f>'Auswertung Verb.Liga'!AX21+'[1]EndstandVerb.Liga'!$B$12</f>
        <v>221</v>
      </c>
      <c r="C12" s="153">
        <f>'Auswertung Verb.Liga'!AZ21+'[1]EndstandVerb.Liga'!$C$12</f>
        <v>273</v>
      </c>
      <c r="D12" s="148">
        <f t="shared" si="0"/>
        <v>-52</v>
      </c>
      <c r="E12" s="149">
        <f>'Auswertung Verb.Liga'!BA21+'[1]EndstandVerb.Liga'!$E$12</f>
        <v>22</v>
      </c>
      <c r="F12" s="148" t="s">
        <v>41</v>
      </c>
      <c r="G12" s="146"/>
    </row>
    <row r="13" spans="1:7" ht="30" customHeight="1">
      <c r="A13" s="147" t="str">
        <f>'Auswertung Verb.Liga'!A15</f>
        <v>Fürth II</v>
      </c>
      <c r="B13" s="153">
        <f>'Auswertung Verb.Liga'!AX15+'[1]EndstandVerb.Liga'!$B$14</f>
        <v>205</v>
      </c>
      <c r="C13" s="153">
        <f>'Auswertung Verb.Liga'!AZ15+'[1]EndstandVerb.Liga'!$C$14</f>
        <v>286</v>
      </c>
      <c r="D13" s="148">
        <f t="shared" si="0"/>
        <v>-81</v>
      </c>
      <c r="E13" s="149">
        <f>'Auswertung Verb.Liga'!BA15+'[1]EndstandVerb.Liga'!$E$14</f>
        <v>18</v>
      </c>
      <c r="F13" s="148" t="s">
        <v>42</v>
      </c>
      <c r="G13" s="146"/>
    </row>
    <row r="14" spans="1:7" ht="30" customHeight="1">
      <c r="A14" s="147" t="str">
        <f>'Auswertung Verb.Liga'!A19</f>
        <v>Ebern</v>
      </c>
      <c r="B14" s="153">
        <f>'Auswertung Verb.Liga'!AX19+'[1]EndstandVerb.Liga'!$B$13</f>
        <v>105</v>
      </c>
      <c r="C14" s="153">
        <f>'Auswertung Verb.Liga'!AZ19+'[1]EndstandVerb.Liga'!$C$13</f>
        <v>231</v>
      </c>
      <c r="D14" s="148">
        <f t="shared" si="0"/>
        <v>-126</v>
      </c>
      <c r="E14" s="149">
        <f>'Auswertung Verb.Liga'!BA19+'[1]EndstandVerb.Liga'!$E$13</f>
        <v>12</v>
      </c>
      <c r="F14" s="148" t="s">
        <v>43</v>
      </c>
      <c r="G14" s="146"/>
    </row>
    <row r="15" spans="1:7" ht="30" customHeight="1">
      <c r="A15" s="147" t="str">
        <f>'Auswertung Verb.Liga'!A11</f>
        <v>Gunzenhausen II</v>
      </c>
      <c r="B15" s="153">
        <f>'Auswertung Verb.Liga'!AX11+'[1]EndstandVerb.Liga'!$B$15</f>
        <v>156</v>
      </c>
      <c r="C15" s="153">
        <f>'Auswertung Verb.Liga'!AZ11+'[1]EndstandVerb.Liga'!$C$15</f>
        <v>363</v>
      </c>
      <c r="D15" s="148">
        <f t="shared" si="0"/>
        <v>-207</v>
      </c>
      <c r="E15" s="149">
        <f>'Auswertung Verb.Liga'!BA11+'[1]EndstandVerb.Liga'!$E$15</f>
        <v>9</v>
      </c>
      <c r="F15" s="148" t="s">
        <v>102</v>
      </c>
      <c r="G15" s="146"/>
    </row>
    <row r="16" spans="1:7" ht="16.5" customHeight="1" thickBot="1">
      <c r="A16" s="117"/>
      <c r="B16" s="118"/>
      <c r="C16" s="118"/>
      <c r="D16" s="119"/>
      <c r="E16" s="120"/>
      <c r="F16" s="121"/>
      <c r="G16" s="121"/>
    </row>
    <row r="17" spans="2:5" ht="24.75" customHeight="1">
      <c r="B17" s="123"/>
      <c r="C17" s="123"/>
      <c r="E17" s="124"/>
    </row>
    <row r="18" ht="24.75" customHeight="1"/>
    <row r="19" spans="2:5" ht="24.75" customHeight="1">
      <c r="B19" s="123"/>
      <c r="C19" s="123"/>
      <c r="E19" s="124"/>
    </row>
    <row r="20" spans="2:5" ht="24.75" customHeight="1">
      <c r="B20" s="123"/>
      <c r="C20" s="123"/>
      <c r="E20" s="124"/>
    </row>
  </sheetData>
  <sheetProtection/>
  <mergeCells count="10">
    <mergeCell ref="G6:G7"/>
    <mergeCell ref="A1:G2"/>
    <mergeCell ref="A3:G3"/>
    <mergeCell ref="A5:E5"/>
    <mergeCell ref="F6:F7"/>
    <mergeCell ref="A6:A7"/>
    <mergeCell ref="B6:C6"/>
    <mergeCell ref="D6:D7"/>
    <mergeCell ref="E6:E7"/>
    <mergeCell ref="A4:G4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&amp;CBehinderten- und Rehabilitations- Sportverband Bayern e.V.
Abt.: Fußballtennis</oddHeader>
    <oddFooter>&amp;L&amp;6Erstellt am &amp;D, um &amp;T
von Lothar Eismann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9">
      <selection activeCell="B31" sqref="B31"/>
    </sheetView>
  </sheetViews>
  <sheetFormatPr defaultColWidth="11.421875" defaultRowHeight="12.75"/>
  <cols>
    <col min="1" max="1" width="7.00390625" style="28" customWidth="1"/>
    <col min="2" max="2" width="17.421875" style="28" customWidth="1"/>
    <col min="3" max="3" width="1.8515625" style="28" customWidth="1"/>
    <col min="4" max="4" width="17.8515625" style="28" customWidth="1"/>
    <col min="5" max="5" width="5.421875" style="29" customWidth="1"/>
    <col min="6" max="6" width="2.421875" style="28" customWidth="1"/>
    <col min="7" max="8" width="5.140625" style="29" customWidth="1"/>
    <col min="9" max="9" width="1.7109375" style="28" customWidth="1"/>
    <col min="10" max="10" width="8.00390625" style="28" bestFit="1" customWidth="1"/>
    <col min="11" max="16384" width="11.421875" style="28" customWidth="1"/>
  </cols>
  <sheetData>
    <row r="1" spans="1:2" ht="12.75">
      <c r="A1" s="28" t="s">
        <v>44</v>
      </c>
      <c r="B1" s="28" t="s">
        <v>45</v>
      </c>
    </row>
    <row r="2" ht="12.75">
      <c r="B2" s="28" t="s">
        <v>46</v>
      </c>
    </row>
    <row r="4" spans="1:2" ht="12.75">
      <c r="A4" s="28" t="s">
        <v>47</v>
      </c>
      <c r="B4" s="28" t="s">
        <v>48</v>
      </c>
    </row>
    <row r="5" ht="12.75">
      <c r="B5" s="28" t="s">
        <v>49</v>
      </c>
    </row>
    <row r="7" spans="1:2" ht="12.75">
      <c r="A7" s="28" t="s">
        <v>50</v>
      </c>
      <c r="B7" s="28" t="s">
        <v>51</v>
      </c>
    </row>
    <row r="9" spans="1:2" ht="12.75">
      <c r="A9" s="28" t="s">
        <v>52</v>
      </c>
      <c r="B9" s="28" t="s">
        <v>53</v>
      </c>
    </row>
    <row r="11" spans="1:2" ht="12.75">
      <c r="A11" s="28" t="s">
        <v>54</v>
      </c>
      <c r="B11" s="28" t="s">
        <v>55</v>
      </c>
    </row>
    <row r="14" spans="2:3" ht="12.75">
      <c r="B14" s="30" t="s">
        <v>56</v>
      </c>
      <c r="C14" s="30"/>
    </row>
    <row r="16" spans="2:11" ht="12.75">
      <c r="B16" s="28" t="s">
        <v>57</v>
      </c>
      <c r="F16" s="31" t="s">
        <v>0</v>
      </c>
      <c r="G16" s="32"/>
      <c r="H16" s="284"/>
      <c r="I16" s="284"/>
      <c r="J16" s="284"/>
      <c r="K16" s="285"/>
    </row>
    <row r="17" spans="8:9" ht="12.75">
      <c r="H17" s="33"/>
      <c r="I17" s="34"/>
    </row>
    <row r="18" spans="6:11" ht="12.75">
      <c r="F18" s="31" t="s">
        <v>1</v>
      </c>
      <c r="G18" s="32"/>
      <c r="H18" s="284"/>
      <c r="I18" s="284"/>
      <c r="J18" s="284"/>
      <c r="K18" s="285"/>
    </row>
    <row r="19" spans="8:9" ht="12.75">
      <c r="H19" s="33"/>
      <c r="I19" s="34"/>
    </row>
    <row r="20" spans="6:11" ht="12.75">
      <c r="F20" s="35" t="s">
        <v>2</v>
      </c>
      <c r="G20" s="36"/>
      <c r="H20" s="284"/>
      <c r="I20" s="284"/>
      <c r="J20" s="284"/>
      <c r="K20" s="285"/>
    </row>
    <row r="21" spans="8:9" ht="12.75">
      <c r="H21" s="33"/>
      <c r="I21" s="34"/>
    </row>
    <row r="22" spans="6:11" ht="12.75">
      <c r="F22" s="35" t="s">
        <v>3</v>
      </c>
      <c r="G22" s="36"/>
      <c r="H22" s="284"/>
      <c r="I22" s="284"/>
      <c r="J22" s="284"/>
      <c r="K22" s="285"/>
    </row>
    <row r="23" spans="8:9" ht="12.75">
      <c r="H23" s="33"/>
      <c r="I23" s="34"/>
    </row>
    <row r="24" spans="6:11" ht="12.75">
      <c r="F24" s="31" t="s">
        <v>4</v>
      </c>
      <c r="G24" s="32"/>
      <c r="H24" s="284"/>
      <c r="I24" s="284"/>
      <c r="J24" s="284"/>
      <c r="K24" s="285"/>
    </row>
    <row r="26" spans="2:10" ht="12.75">
      <c r="B26" s="37" t="s">
        <v>58</v>
      </c>
      <c r="C26" s="37"/>
      <c r="D26" s="37"/>
      <c r="E26" s="37" t="s">
        <v>59</v>
      </c>
      <c r="F26" s="37"/>
      <c r="G26" s="37"/>
      <c r="H26" s="37" t="s">
        <v>22</v>
      </c>
      <c r="I26" s="37"/>
      <c r="J26" s="37"/>
    </row>
    <row r="28" spans="2:10" ht="12.75">
      <c r="B28" s="38">
        <f>H16</f>
        <v>0</v>
      </c>
      <c r="C28" s="39" t="s">
        <v>21</v>
      </c>
      <c r="D28" s="40">
        <f>H18</f>
        <v>0</v>
      </c>
      <c r="E28" s="41"/>
      <c r="F28" s="42" t="s">
        <v>21</v>
      </c>
      <c r="G28" s="43"/>
      <c r="H28" s="44">
        <f aca="true" t="shared" si="0" ref="H28:H37">IF(E28&gt;G28,2,IF(G28+E28=0,0,IF(E28=G28,1,0)))</f>
        <v>0</v>
      </c>
      <c r="I28" s="44" t="s">
        <v>21</v>
      </c>
      <c r="J28" s="44">
        <f aca="true" t="shared" si="1" ref="J28:J37">IF(G28&gt;E28,2,IF(E28+G28=0,0,IF(G28=E28,1,0)))</f>
        <v>0</v>
      </c>
    </row>
    <row r="29" spans="2:10" ht="12.75">
      <c r="B29" s="38">
        <f>H16</f>
        <v>0</v>
      </c>
      <c r="C29" s="39" t="s">
        <v>21</v>
      </c>
      <c r="D29" s="40">
        <f>H20</f>
        <v>0</v>
      </c>
      <c r="E29" s="41"/>
      <c r="F29" s="42" t="s">
        <v>21</v>
      </c>
      <c r="G29" s="43"/>
      <c r="H29" s="44">
        <f t="shared" si="0"/>
        <v>0</v>
      </c>
      <c r="I29" s="44" t="s">
        <v>21</v>
      </c>
      <c r="J29" s="44">
        <f t="shared" si="1"/>
        <v>0</v>
      </c>
    </row>
    <row r="30" spans="2:10" ht="12.75">
      <c r="B30" s="38">
        <f>H16</f>
        <v>0</v>
      </c>
      <c r="C30" s="39" t="s">
        <v>21</v>
      </c>
      <c r="D30" s="40">
        <f>H22</f>
        <v>0</v>
      </c>
      <c r="E30" s="41"/>
      <c r="F30" s="42" t="s">
        <v>21</v>
      </c>
      <c r="G30" s="43"/>
      <c r="H30" s="44">
        <f t="shared" si="0"/>
        <v>0</v>
      </c>
      <c r="I30" s="44" t="s">
        <v>21</v>
      </c>
      <c r="J30" s="44">
        <f t="shared" si="1"/>
        <v>0</v>
      </c>
    </row>
    <row r="31" spans="2:10" ht="12.75">
      <c r="B31" s="38">
        <f>H16</f>
        <v>0</v>
      </c>
      <c r="C31" s="39" t="s">
        <v>21</v>
      </c>
      <c r="D31" s="40">
        <f>H24</f>
        <v>0</v>
      </c>
      <c r="E31" s="41"/>
      <c r="F31" s="42" t="s">
        <v>21</v>
      </c>
      <c r="G31" s="43"/>
      <c r="H31" s="44">
        <f t="shared" si="0"/>
        <v>0</v>
      </c>
      <c r="I31" s="44" t="s">
        <v>21</v>
      </c>
      <c r="J31" s="44">
        <f t="shared" si="1"/>
        <v>0</v>
      </c>
    </row>
    <row r="32" spans="2:10" ht="12.75">
      <c r="B32" s="38">
        <f>H18</f>
        <v>0</v>
      </c>
      <c r="C32" s="39" t="s">
        <v>21</v>
      </c>
      <c r="D32" s="40">
        <f>H20</f>
        <v>0</v>
      </c>
      <c r="E32" s="41"/>
      <c r="F32" s="42" t="s">
        <v>21</v>
      </c>
      <c r="G32" s="43"/>
      <c r="H32" s="44">
        <f t="shared" si="0"/>
        <v>0</v>
      </c>
      <c r="I32" s="44" t="s">
        <v>21</v>
      </c>
      <c r="J32" s="44">
        <f t="shared" si="1"/>
        <v>0</v>
      </c>
    </row>
    <row r="33" spans="2:10" ht="12.75">
      <c r="B33" s="38">
        <f>H18</f>
        <v>0</v>
      </c>
      <c r="C33" s="39" t="s">
        <v>21</v>
      </c>
      <c r="D33" s="40">
        <f>H22</f>
        <v>0</v>
      </c>
      <c r="E33" s="41"/>
      <c r="F33" s="42" t="s">
        <v>21</v>
      </c>
      <c r="G33" s="43"/>
      <c r="H33" s="44">
        <f t="shared" si="0"/>
        <v>0</v>
      </c>
      <c r="I33" s="44" t="s">
        <v>21</v>
      </c>
      <c r="J33" s="44">
        <f t="shared" si="1"/>
        <v>0</v>
      </c>
    </row>
    <row r="34" spans="2:10" ht="12.75">
      <c r="B34" s="38">
        <f>H18</f>
        <v>0</v>
      </c>
      <c r="C34" s="39" t="s">
        <v>21</v>
      </c>
      <c r="D34" s="40">
        <f>H24</f>
        <v>0</v>
      </c>
      <c r="E34" s="41"/>
      <c r="F34" s="42" t="s">
        <v>21</v>
      </c>
      <c r="G34" s="43"/>
      <c r="H34" s="44">
        <f t="shared" si="0"/>
        <v>0</v>
      </c>
      <c r="I34" s="44" t="s">
        <v>21</v>
      </c>
      <c r="J34" s="44">
        <f t="shared" si="1"/>
        <v>0</v>
      </c>
    </row>
    <row r="35" spans="2:10" ht="12.75">
      <c r="B35" s="38">
        <f>H20</f>
        <v>0</v>
      </c>
      <c r="C35" s="39" t="s">
        <v>21</v>
      </c>
      <c r="D35" s="40">
        <f>H22</f>
        <v>0</v>
      </c>
      <c r="E35" s="41"/>
      <c r="F35" s="42" t="s">
        <v>21</v>
      </c>
      <c r="G35" s="43"/>
      <c r="H35" s="44">
        <f t="shared" si="0"/>
        <v>0</v>
      </c>
      <c r="I35" s="44" t="s">
        <v>21</v>
      </c>
      <c r="J35" s="44">
        <f t="shared" si="1"/>
        <v>0</v>
      </c>
    </row>
    <row r="36" spans="2:10" ht="12.75">
      <c r="B36" s="38">
        <f>H20</f>
        <v>0</v>
      </c>
      <c r="C36" s="39" t="s">
        <v>21</v>
      </c>
      <c r="D36" s="40">
        <f>H24</f>
        <v>0</v>
      </c>
      <c r="E36" s="41"/>
      <c r="F36" s="42" t="s">
        <v>21</v>
      </c>
      <c r="G36" s="43"/>
      <c r="H36" s="44">
        <f t="shared" si="0"/>
        <v>0</v>
      </c>
      <c r="I36" s="44" t="s">
        <v>21</v>
      </c>
      <c r="J36" s="44">
        <f t="shared" si="1"/>
        <v>0</v>
      </c>
    </row>
    <row r="37" spans="2:10" ht="12.75">
      <c r="B37" s="38">
        <f>H22</f>
        <v>0</v>
      </c>
      <c r="C37" s="39" t="s">
        <v>21</v>
      </c>
      <c r="D37" s="40">
        <f>H24</f>
        <v>0</v>
      </c>
      <c r="E37" s="41"/>
      <c r="F37" s="42" t="s">
        <v>21</v>
      </c>
      <c r="G37" s="43"/>
      <c r="H37" s="44">
        <f t="shared" si="0"/>
        <v>0</v>
      </c>
      <c r="I37" s="44" t="s">
        <v>21</v>
      </c>
      <c r="J37" s="44">
        <f t="shared" si="1"/>
        <v>0</v>
      </c>
    </row>
    <row r="38" ht="12.75">
      <c r="C38" s="45"/>
    </row>
    <row r="39" ht="12.75">
      <c r="C39" s="45"/>
    </row>
    <row r="40" spans="2:11" ht="12.75">
      <c r="B40" s="37" t="s">
        <v>59</v>
      </c>
      <c r="C40" s="45"/>
      <c r="E40" s="46" t="s">
        <v>60</v>
      </c>
      <c r="H40" s="46" t="s">
        <v>61</v>
      </c>
      <c r="K40" s="46" t="s">
        <v>62</v>
      </c>
    </row>
    <row r="42" spans="2:11" ht="12.75">
      <c r="B42" s="47">
        <f>H16</f>
        <v>0</v>
      </c>
      <c r="C42" s="47"/>
      <c r="D42" s="47"/>
      <c r="E42" s="48">
        <f>SUM(H28:H31)</f>
        <v>0</v>
      </c>
      <c r="F42" s="47"/>
      <c r="G42" s="49"/>
      <c r="H42" s="49">
        <f>(E28-G28)+(E29-G29)+(E30-G30)+(E31-G31)</f>
        <v>0</v>
      </c>
      <c r="I42" s="47"/>
      <c r="J42" s="47"/>
      <c r="K42" s="47"/>
    </row>
    <row r="43" ht="12.75">
      <c r="E43" s="46"/>
    </row>
    <row r="44" spans="2:11" ht="12.75">
      <c r="B44" s="47">
        <f>H18</f>
        <v>0</v>
      </c>
      <c r="C44" s="47"/>
      <c r="D44" s="47"/>
      <c r="E44" s="48">
        <f>SUM(H32:H34)+J28</f>
        <v>0</v>
      </c>
      <c r="F44" s="47"/>
      <c r="G44" s="49"/>
      <c r="H44" s="49">
        <f>(G28-E28)+(E32-G32)+(E33-G33)+(E34-G34)</f>
        <v>0</v>
      </c>
      <c r="I44" s="47"/>
      <c r="J44" s="47"/>
      <c r="K44" s="47"/>
    </row>
    <row r="45" ht="12.75">
      <c r="E45" s="46"/>
    </row>
    <row r="46" spans="2:11" ht="12.75">
      <c r="B46" s="47">
        <f>H20</f>
        <v>0</v>
      </c>
      <c r="C46" s="47"/>
      <c r="D46" s="47"/>
      <c r="E46" s="48">
        <f>SUM(H35:H36)+J29+J32</f>
        <v>0</v>
      </c>
      <c r="F46" s="47"/>
      <c r="G46" s="49"/>
      <c r="H46" s="49">
        <f>(G29-E29)+(G32-E32)+(E35-G35)+(E36-G36)</f>
        <v>0</v>
      </c>
      <c r="I46" s="47"/>
      <c r="J46" s="47"/>
      <c r="K46" s="47"/>
    </row>
    <row r="47" ht="12.75">
      <c r="E47" s="46"/>
    </row>
    <row r="48" spans="2:11" ht="12.75">
      <c r="B48" s="47">
        <f>H22</f>
        <v>0</v>
      </c>
      <c r="C48" s="47"/>
      <c r="D48" s="47"/>
      <c r="E48" s="48">
        <f>J30+J33+J35+H37</f>
        <v>0</v>
      </c>
      <c r="F48" s="47"/>
      <c r="G48" s="49"/>
      <c r="H48" s="49">
        <f>(G30-E30)+(G33-E33)+(G35-E35)+(E37-G37)</f>
        <v>0</v>
      </c>
      <c r="I48" s="47"/>
      <c r="J48" s="47"/>
      <c r="K48" s="47"/>
    </row>
    <row r="49" ht="12.75">
      <c r="E49" s="46"/>
    </row>
    <row r="50" spans="2:11" ht="12.75">
      <c r="B50" s="47">
        <f>H24</f>
        <v>0</v>
      </c>
      <c r="C50" s="47"/>
      <c r="D50" s="47"/>
      <c r="E50" s="48">
        <f>SUM(J36:J37)+J34+J31</f>
        <v>0</v>
      </c>
      <c r="F50" s="47"/>
      <c r="G50" s="49"/>
      <c r="H50" s="49">
        <f>(G31-E31)+(G34-E34)+(G36-E36)+(G37-E37)</f>
        <v>0</v>
      </c>
      <c r="I50" s="47"/>
      <c r="J50" s="47"/>
      <c r="K50" s="47"/>
    </row>
  </sheetData>
  <sheetProtection password="FF33" sheet="1" objects="1" scenarios="1"/>
  <mergeCells count="5">
    <mergeCell ref="H24:K24"/>
    <mergeCell ref="H16:K16"/>
    <mergeCell ref="H18:K18"/>
    <mergeCell ref="H20:K20"/>
    <mergeCell ref="H22:K2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&amp;C&amp;"Arial,Fett"&amp;12Auswertungsliste bei
punktgleichen Mannschaften:</oddHeader>
    <oddFooter>&amp;L&amp;6Erstellt am &amp;D um&amp;T
von Lothar Eismann&amp;RSeite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</dc:creator>
  <cp:keywords/>
  <dc:description/>
  <cp:lastModifiedBy>Martin Hofmair</cp:lastModifiedBy>
  <cp:lastPrinted>2019-02-04T14:05:27Z</cp:lastPrinted>
  <dcterms:created xsi:type="dcterms:W3CDTF">2006-11-28T08:48:19Z</dcterms:created>
  <dcterms:modified xsi:type="dcterms:W3CDTF">2019-02-17T05:49:45Z</dcterms:modified>
  <cp:category/>
  <cp:version/>
  <cp:contentType/>
  <cp:contentStatus/>
</cp:coreProperties>
</file>